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nu cost" sheetId="1" state="visible" r:id="rId1"/>
  </sheets>
  <definedNames/>
  <calcPr calcId="124519" fullCalcOnLoad="1"/>
</workbook>
</file>

<file path=xl/styles.xml><?xml version="1.0" encoding="utf-8"?>
<styleSheet xmlns="http://schemas.openxmlformats.org/spreadsheetml/2006/main">
  <numFmts count="2">
    <numFmt numFmtId="164" formatCode="$#,##0.00"/>
    <numFmt numFmtId="165" formatCode="#,##0.##"/>
  </numFmts>
  <fonts count="7">
    <font>
      <name val="Calibri"/>
      <family val="2"/>
      <color theme="1"/>
      <sz val="11"/>
      <scheme val="minor"/>
    </font>
    <font>
      <name val="Arial"/>
      <b val="1"/>
      <color rgb="005E3530"/>
      <sz val="16"/>
    </font>
    <font>
      <name val="Arial"/>
      <color rgb="005F5A57"/>
      <sz val="11"/>
    </font>
    <font>
      <name val="Arial"/>
      <b val="1"/>
      <color rgb="00FFFFFF"/>
      <sz val="11"/>
    </font>
    <font>
      <name val="Arial"/>
      <i val="1"/>
      <color rgb="00E8DCD6"/>
      <sz val="9"/>
    </font>
    <font>
      <name val="Arial"/>
      <b val="1"/>
      <color rgb="005E3530"/>
      <sz val="10"/>
    </font>
    <font>
      <name val="Arial"/>
      <sz val="11"/>
    </font>
  </fonts>
  <fills count="6">
    <fill>
      <patternFill/>
    </fill>
    <fill>
      <patternFill patternType="gray125"/>
    </fill>
    <fill>
      <patternFill patternType="solid">
        <fgColor rgb="005E3530"/>
      </patternFill>
    </fill>
    <fill>
      <patternFill patternType="solid">
        <fgColor rgb="00E8DCD6"/>
      </patternFill>
    </fill>
    <fill>
      <patternFill patternType="solid">
        <fgColor rgb="00FFFFFF"/>
      </patternFill>
    </fill>
    <fill>
      <patternFill patternType="solid">
        <fgColor rgb="00F4EFEC"/>
      </patternFill>
    </fill>
  </fills>
  <borders count="2">
    <border>
      <left/>
      <right/>
      <top/>
      <bottom/>
      <diagonal/>
    </border>
    <border>
      <left style="thin">
        <color rgb="00D9D2CD"/>
      </left>
      <right style="thin">
        <color rgb="00D9D2CD"/>
      </right>
      <top style="thin">
        <color rgb="00D9D2CD"/>
      </top>
      <bottom style="thin">
        <color rgb="00D9D2CD"/>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pivotButton="0" quotePrefix="0" xfId="0"/>
    <xf numFmtId="164" fontId="3" fillId="2" borderId="1" pivotButton="0" quotePrefix="0" xfId="0"/>
    <xf numFmtId="9" fontId="3" fillId="2" borderId="1" pivotButton="0" quotePrefix="0" xfId="0"/>
    <xf numFmtId="0" fontId="4" fillId="2" borderId="0" pivotButton="0" quotePrefix="0" xfId="0"/>
    <xf numFmtId="0" fontId="0" fillId="2" borderId="0" pivotButton="0" quotePrefix="0" xfId="0"/>
    <xf numFmtId="0" fontId="5" fillId="3" borderId="1" applyAlignment="1" pivotButton="0" quotePrefix="0" xfId="0">
      <alignment horizontal="left"/>
    </xf>
    <xf numFmtId="0" fontId="5" fillId="3" borderId="1" applyAlignment="1" pivotButton="0" quotePrefix="0" xfId="0">
      <alignment horizontal="center"/>
    </xf>
    <xf numFmtId="0" fontId="6" fillId="4" borderId="1" pivotButton="0" quotePrefix="0" xfId="0"/>
    <xf numFmtId="164" fontId="6" fillId="4" borderId="1" applyAlignment="1" pivotButton="0" quotePrefix="0" xfId="0">
      <alignment horizontal="center"/>
    </xf>
    <xf numFmtId="165" fontId="6" fillId="4" borderId="1" applyAlignment="1" pivotButton="0" quotePrefix="0" xfId="0">
      <alignment horizontal="center"/>
    </xf>
    <xf numFmtId="0" fontId="6" fillId="4" borderId="1" applyAlignment="1" pivotButton="0" quotePrefix="0" xfId="0">
      <alignment horizontal="center"/>
    </xf>
    <xf numFmtId="9" fontId="6" fillId="4" borderId="1" applyAlignment="1" pivotButton="0" quotePrefix="0" xfId="0">
      <alignment horizontal="center"/>
    </xf>
    <xf numFmtId="3" fontId="6" fillId="4" borderId="1" applyAlignment="1" pivotButton="0" quotePrefix="0" xfId="0">
      <alignment horizontal="center"/>
    </xf>
    <xf numFmtId="0" fontId="6" fillId="5" borderId="1" pivotButton="0" quotePrefix="0" xfId="0"/>
    <xf numFmtId="164" fontId="6" fillId="5" borderId="1" applyAlignment="1" pivotButton="0" quotePrefix="0" xfId="0">
      <alignment horizontal="center"/>
    </xf>
    <xf numFmtId="165" fontId="6" fillId="5" borderId="1" applyAlignment="1" pivotButton="0" quotePrefix="0" xfId="0">
      <alignment horizontal="center"/>
    </xf>
    <xf numFmtId="0" fontId="6" fillId="5" borderId="1" applyAlignment="1" pivotButton="0" quotePrefix="0" xfId="0">
      <alignment horizontal="center"/>
    </xf>
    <xf numFmtId="9" fontId="6" fillId="5" borderId="1" applyAlignment="1" pivotButton="0" quotePrefix="0" xfId="0">
      <alignment horizontal="center"/>
    </xf>
    <xf numFmtId="3" fontId="6" fillId="5" borderId="1"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7"/>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40" customWidth="1" min="1" max="1"/>
    <col width="13" customWidth="1" min="2" max="2"/>
    <col width="15" customWidth="1" min="3" max="3"/>
    <col width="8" customWidth="1" min="4" max="4"/>
    <col width="9" customWidth="1" min="5" max="5"/>
    <col width="13" customWidth="1" min="6" max="6"/>
    <col width="11" customWidth="1" min="7" max="7"/>
    <col width="12" customWidth="1" min="8" max="8"/>
  </cols>
  <sheetData>
    <row r="1">
      <c r="A1" s="1" t="inlineStr">
        <is>
          <t>Charlie B's: cost per serving</t>
        </is>
      </c>
    </row>
    <row r="2" ht="62" customHeight="1">
      <c r="A2" s="2" t="inlineStr">
        <is>
          <t>For Ben. Under each dish, one row per ingredient: what you paid (Cost), how much it was (Amount bought), what's left after trim and cooking (Yield), and the portion on the plate (Serving size, same unit as Amount bought). Servings and $/serving work themselves out. Example on the beef: $3,000 for 2,080 oz at 70% yield, 6 oz servings, is 243 servings at $12.35 each. Serving sizes and yields are starting numbers; change them to yours. Each dish row shows our cost, the sell price, food cost %, and the target: 30% of the sell price for ingredients. Over target means the price, the portion, or the supplier needs a look.</t>
        </is>
      </c>
    </row>
    <row r="4" ht="22" customHeight="1">
      <c r="A4" s="3" t="inlineStr">
        <is>
          <t>Herb roasted chicken</t>
        </is>
      </c>
      <c r="B4" s="4">
        <f>SUM(H6:H13)</f>
        <v/>
      </c>
      <c r="C4" s="4" t="n">
        <v>18</v>
      </c>
      <c r="D4" s="5">
        <f>IF(N(C4)=0,"",B4/C4)</f>
        <v/>
      </c>
      <c r="E4" s="4">
        <f>IF(N(C4)=0,"",C4*0.3)</f>
        <v/>
      </c>
      <c r="F4" s="3">
        <f>IF(OR(N(C4)=0,N(B4)=0),"",IF(B4&lt;=E4,"Under target","Over target"))</f>
        <v/>
      </c>
      <c r="G4" s="6" t="inlineStr">
        <is>
          <t>our cost · sell price · food % · target at 30%</t>
        </is>
      </c>
      <c r="H4" s="7" t="n"/>
    </row>
    <row r="5">
      <c r="A5" s="8" t="inlineStr">
        <is>
          <t>Ingredient</t>
        </is>
      </c>
      <c r="B5" s="9" t="inlineStr">
        <is>
          <t>Cost ($ paid)</t>
        </is>
      </c>
      <c r="C5" s="9" t="inlineStr">
        <is>
          <t>Amount bought</t>
        </is>
      </c>
      <c r="D5" s="9" t="inlineStr">
        <is>
          <t>Unit</t>
        </is>
      </c>
      <c r="E5" s="9" t="inlineStr">
        <is>
          <t>Yield</t>
        </is>
      </c>
      <c r="F5" s="9" t="inlineStr">
        <is>
          <t>Serving size</t>
        </is>
      </c>
      <c r="G5" s="9" t="inlineStr">
        <is>
          <t>Servings</t>
        </is>
      </c>
      <c r="H5" s="9" t="inlineStr">
        <is>
          <t>$/serving</t>
        </is>
      </c>
    </row>
    <row r="6">
      <c r="A6" s="10" t="inlineStr">
        <is>
          <t>Bone-in chicken</t>
        </is>
      </c>
      <c r="B6" s="11" t="n"/>
      <c r="C6" s="12" t="n"/>
      <c r="D6" s="13" t="inlineStr">
        <is>
          <t>oz</t>
        </is>
      </c>
      <c r="E6" s="14" t="n">
        <v>0.65</v>
      </c>
      <c r="F6" s="13" t="n">
        <v>6</v>
      </c>
      <c r="G6" s="15">
        <f>IF(AND(N(C6)&gt;0,N(F6)&gt;0),ROUND(C6*N(E6)/F6,0),"")</f>
        <v/>
      </c>
      <c r="H6" s="11">
        <f>IF(AND(N(B6)&gt;0,N(G6)&gt;0),B6/G6,"")</f>
        <v/>
      </c>
    </row>
    <row r="7">
      <c r="A7" s="16" t="inlineStr">
        <is>
          <t>Olive oil</t>
        </is>
      </c>
      <c r="B7" s="17" t="n"/>
      <c r="C7" s="18" t="n"/>
      <c r="D7" s="19" t="inlineStr">
        <is>
          <t>fl oz</t>
        </is>
      </c>
      <c r="E7" s="20" t="n">
        <v>1</v>
      </c>
      <c r="F7" s="19" t="n">
        <v>0.5</v>
      </c>
      <c r="G7" s="21">
        <f>IF(AND(N(C7)&gt;0,N(F7)&gt;0),ROUND(C7*N(E7)/F7,0),"")</f>
        <v/>
      </c>
      <c r="H7" s="17">
        <f>IF(AND(N(B7)&gt;0,N(G7)&gt;0),B7/G7,"")</f>
        <v/>
      </c>
    </row>
    <row r="8">
      <c r="A8" s="10" t="inlineStr">
        <is>
          <t>Garlic</t>
        </is>
      </c>
      <c r="B8" s="11" t="n"/>
      <c r="C8" s="12" t="n"/>
      <c r="D8" s="13" t="inlineStr">
        <is>
          <t>oz</t>
        </is>
      </c>
      <c r="E8" s="14" t="n">
        <v>0.9</v>
      </c>
      <c r="F8" s="13" t="n">
        <v>0.25</v>
      </c>
      <c r="G8" s="15">
        <f>IF(AND(N(C8)&gt;0,N(F8)&gt;0),ROUND(C8*N(E8)/F8,0),"")</f>
        <v/>
      </c>
      <c r="H8" s="11">
        <f>IF(AND(N(B8)&gt;0,N(G8)&gt;0),B8/G8,"")</f>
        <v/>
      </c>
    </row>
    <row r="9">
      <c r="A9" s="16" t="inlineStr">
        <is>
          <t>Rosemary and thyme</t>
        </is>
      </c>
      <c r="B9" s="17" t="n"/>
      <c r="C9" s="18" t="n"/>
      <c r="D9" s="19" t="inlineStr">
        <is>
          <t>oz</t>
        </is>
      </c>
      <c r="E9" s="20" t="n">
        <v>0.8</v>
      </c>
      <c r="F9" s="19" t="n">
        <v>0.1</v>
      </c>
      <c r="G9" s="21">
        <f>IF(AND(N(C9)&gt;0,N(F9)&gt;0),ROUND(C9*N(E9)/F9,0),"")</f>
        <v/>
      </c>
      <c r="H9" s="17">
        <f>IF(AND(N(B9)&gt;0,N(G9)&gt;0),B9/G9,"")</f>
        <v/>
      </c>
    </row>
    <row r="10">
      <c r="A10" s="10" t="inlineStr">
        <is>
          <t>Lemon</t>
        </is>
      </c>
      <c r="B10" s="11" t="n"/>
      <c r="C10" s="12" t="n"/>
      <c r="D10" s="13" t="inlineStr">
        <is>
          <t>each</t>
        </is>
      </c>
      <c r="E10" s="14" t="n">
        <v>1</v>
      </c>
      <c r="F10" s="13" t="n">
        <v>0.25</v>
      </c>
      <c r="G10" s="15">
        <f>IF(AND(N(C10)&gt;0,N(F10)&gt;0),ROUND(C10*N(E10)/F10,0),"")</f>
        <v/>
      </c>
      <c r="H10" s="11">
        <f>IF(AND(N(B10)&gt;0,N(G10)&gt;0),B10/G10,"")</f>
        <v/>
      </c>
    </row>
    <row r="11">
      <c r="A11" s="16" t="inlineStr">
        <is>
          <t>Chicken stock (pan jus)</t>
        </is>
      </c>
      <c r="B11" s="17" t="n"/>
      <c r="C11" s="18" t="n"/>
      <c r="D11" s="19" t="inlineStr">
        <is>
          <t>fl oz</t>
        </is>
      </c>
      <c r="E11" s="20" t="n">
        <v>1</v>
      </c>
      <c r="F11" s="19" t="n">
        <v>2</v>
      </c>
      <c r="G11" s="21">
        <f>IF(AND(N(C11)&gt;0,N(F11)&gt;0),ROUND(C11*N(E11)/F11,0),"")</f>
        <v/>
      </c>
      <c r="H11" s="17">
        <f>IF(AND(N(B11)&gt;0,N(G11)&gt;0),B11/G11,"")</f>
        <v/>
      </c>
    </row>
    <row r="12">
      <c r="A12" s="10" t="inlineStr">
        <is>
          <t>Butter</t>
        </is>
      </c>
      <c r="B12" s="11" t="n"/>
      <c r="C12" s="12" t="n"/>
      <c r="D12" s="13" t="inlineStr">
        <is>
          <t>oz</t>
        </is>
      </c>
      <c r="E12" s="14" t="n">
        <v>1</v>
      </c>
      <c r="F12" s="13" t="n">
        <v>0.25</v>
      </c>
      <c r="G12" s="15">
        <f>IF(AND(N(C12)&gt;0,N(F12)&gt;0),ROUND(C12*N(E12)/F12,0),"")</f>
        <v/>
      </c>
      <c r="H12" s="11">
        <f>IF(AND(N(B12)&gt;0,N(G12)&gt;0),B12/G12,"")</f>
        <v/>
      </c>
    </row>
    <row r="13">
      <c r="A13" s="16" t="inlineStr">
        <is>
          <t>Salt and pepper</t>
        </is>
      </c>
      <c r="B13" s="17" t="n"/>
      <c r="C13" s="18" t="n"/>
      <c r="D13" s="19" t="inlineStr">
        <is>
          <t>oz</t>
        </is>
      </c>
      <c r="E13" s="20" t="n">
        <v>1</v>
      </c>
      <c r="F13" s="19" t="n">
        <v>0.05</v>
      </c>
      <c r="G13" s="21">
        <f>IF(AND(N(C13)&gt;0,N(F13)&gt;0),ROUND(C13*N(E13)/F13,0),"")</f>
        <v/>
      </c>
      <c r="H13" s="17">
        <f>IF(AND(N(B13)&gt;0,N(G13)&gt;0),B13/G13,"")</f>
        <v/>
      </c>
    </row>
    <row r="15" ht="22" customHeight="1">
      <c r="A15" s="3" t="inlineStr">
        <is>
          <t>Braised short rib over creamy polenta</t>
        </is>
      </c>
      <c r="B15" s="4">
        <f>SUM(H17:H27)</f>
        <v/>
      </c>
      <c r="C15" s="4" t="n">
        <v>24</v>
      </c>
      <c r="D15" s="5">
        <f>IF(N(C15)=0,"",B15/C15)</f>
        <v/>
      </c>
      <c r="E15" s="4">
        <f>IF(N(C15)=0,"",C15*0.3)</f>
        <v/>
      </c>
      <c r="F15" s="3">
        <f>IF(OR(N(C15)=0,N(B15)=0),"",IF(B15&lt;=E15,"Under target","Over target"))</f>
        <v/>
      </c>
      <c r="G15" s="6" t="inlineStr">
        <is>
          <t>our cost · sell price · food % · target at 30%</t>
        </is>
      </c>
      <c r="H15" s="7" t="n"/>
    </row>
    <row r="16">
      <c r="A16" s="8" t="inlineStr">
        <is>
          <t>Ingredient</t>
        </is>
      </c>
      <c r="B16" s="9" t="inlineStr">
        <is>
          <t>Cost ($ paid)</t>
        </is>
      </c>
      <c r="C16" s="9" t="inlineStr">
        <is>
          <t>Amount bought</t>
        </is>
      </c>
      <c r="D16" s="9" t="inlineStr">
        <is>
          <t>Unit</t>
        </is>
      </c>
      <c r="E16" s="9" t="inlineStr">
        <is>
          <t>Yield</t>
        </is>
      </c>
      <c r="F16" s="9" t="inlineStr">
        <is>
          <t>Serving size</t>
        </is>
      </c>
      <c r="G16" s="9" t="inlineStr">
        <is>
          <t>Servings</t>
        </is>
      </c>
      <c r="H16" s="9" t="inlineStr">
        <is>
          <t>$/serving</t>
        </is>
      </c>
    </row>
    <row r="17">
      <c r="A17" s="10" t="inlineStr">
        <is>
          <t>Beef (short rib and birria)</t>
        </is>
      </c>
      <c r="B17" s="11" t="n">
        <v>3000</v>
      </c>
      <c r="C17" s="12" t="n">
        <v>2080</v>
      </c>
      <c r="D17" s="13" t="inlineStr">
        <is>
          <t>oz</t>
        </is>
      </c>
      <c r="E17" s="14" t="n">
        <v>0.7</v>
      </c>
      <c r="F17" s="13" t="n">
        <v>6</v>
      </c>
      <c r="G17" s="15">
        <f>IF(AND(N(C17)&gt;0,N(F17)&gt;0),ROUND(C17*N(E17)/F17,0),"")</f>
        <v/>
      </c>
      <c r="H17" s="11">
        <f>IF(AND(N(B17)&gt;0,N(G17)&gt;0),B17/G17,"")</f>
        <v/>
      </c>
    </row>
    <row r="18">
      <c r="A18" s="16" t="inlineStr">
        <is>
          <t>Red wine</t>
        </is>
      </c>
      <c r="B18" s="17" t="n"/>
      <c r="C18" s="18" t="n"/>
      <c r="D18" s="19" t="inlineStr">
        <is>
          <t>fl oz</t>
        </is>
      </c>
      <c r="E18" s="20" t="n">
        <v>1</v>
      </c>
      <c r="F18" s="19" t="n">
        <v>2</v>
      </c>
      <c r="G18" s="21">
        <f>IF(AND(N(C18)&gt;0,N(F18)&gt;0),ROUND(C18*N(E18)/F18,0),"")</f>
        <v/>
      </c>
      <c r="H18" s="17">
        <f>IF(AND(N(B18)&gt;0,N(G18)&gt;0),B18/G18,"")</f>
        <v/>
      </c>
    </row>
    <row r="19">
      <c r="A19" s="10" t="inlineStr">
        <is>
          <t>Beef stock</t>
        </is>
      </c>
      <c r="B19" s="11" t="n"/>
      <c r="C19" s="12" t="n"/>
      <c r="D19" s="13" t="inlineStr">
        <is>
          <t>fl oz</t>
        </is>
      </c>
      <c r="E19" s="14" t="n">
        <v>1</v>
      </c>
      <c r="F19" s="13" t="n">
        <v>3</v>
      </c>
      <c r="G19" s="15">
        <f>IF(AND(N(C19)&gt;0,N(F19)&gt;0),ROUND(C19*N(E19)/F19,0),"")</f>
        <v/>
      </c>
      <c r="H19" s="11">
        <f>IF(AND(N(B19)&gt;0,N(G19)&gt;0),B19/G19,"")</f>
        <v/>
      </c>
    </row>
    <row r="20">
      <c r="A20" s="16" t="inlineStr">
        <is>
          <t>Onion</t>
        </is>
      </c>
      <c r="B20" s="17" t="n"/>
      <c r="C20" s="18" t="n"/>
      <c r="D20" s="19" t="inlineStr">
        <is>
          <t>oz</t>
        </is>
      </c>
      <c r="E20" s="20" t="n">
        <v>0.9</v>
      </c>
      <c r="F20" s="19" t="n">
        <v>1.5</v>
      </c>
      <c r="G20" s="21">
        <f>IF(AND(N(C20)&gt;0,N(F20)&gt;0),ROUND(C20*N(E20)/F20,0),"")</f>
        <v/>
      </c>
      <c r="H20" s="17">
        <f>IF(AND(N(B20)&gt;0,N(G20)&gt;0),B20/G20,"")</f>
        <v/>
      </c>
    </row>
    <row r="21">
      <c r="A21" s="10" t="inlineStr">
        <is>
          <t>Carrots (glazed)</t>
        </is>
      </c>
      <c r="B21" s="11" t="n"/>
      <c r="C21" s="12" t="n"/>
      <c r="D21" s="13" t="inlineStr">
        <is>
          <t>oz</t>
        </is>
      </c>
      <c r="E21" s="14" t="n">
        <v>0.85</v>
      </c>
      <c r="F21" s="13" t="n">
        <v>3</v>
      </c>
      <c r="G21" s="15">
        <f>IF(AND(N(C21)&gt;0,N(F21)&gt;0),ROUND(C21*N(E21)/F21,0),"")</f>
        <v/>
      </c>
      <c r="H21" s="11">
        <f>IF(AND(N(B21)&gt;0,N(G21)&gt;0),B21/G21,"")</f>
        <v/>
      </c>
    </row>
    <row r="22">
      <c r="A22" s="16" t="inlineStr">
        <is>
          <t>Celery</t>
        </is>
      </c>
      <c r="B22" s="17" t="n"/>
      <c r="C22" s="18" t="n"/>
      <c r="D22" s="19" t="inlineStr">
        <is>
          <t>oz</t>
        </is>
      </c>
      <c r="E22" s="20" t="n">
        <v>0.85</v>
      </c>
      <c r="F22" s="19" t="n">
        <v>0.5</v>
      </c>
      <c r="G22" s="21">
        <f>IF(AND(N(C22)&gt;0,N(F22)&gt;0),ROUND(C22*N(E22)/F22,0),"")</f>
        <v/>
      </c>
      <c r="H22" s="17">
        <f>IF(AND(N(B22)&gt;0,N(G22)&gt;0),B22/G22,"")</f>
        <v/>
      </c>
    </row>
    <row r="23">
      <c r="A23" s="10" t="inlineStr">
        <is>
          <t>Tomato paste</t>
        </is>
      </c>
      <c r="B23" s="11" t="n"/>
      <c r="C23" s="12" t="n"/>
      <c r="D23" s="13" t="inlineStr">
        <is>
          <t>oz</t>
        </is>
      </c>
      <c r="E23" s="14" t="n">
        <v>1</v>
      </c>
      <c r="F23" s="13" t="n">
        <v>0.25</v>
      </c>
      <c r="G23" s="15">
        <f>IF(AND(N(C23)&gt;0,N(F23)&gt;0),ROUND(C23*N(E23)/F23,0),"")</f>
        <v/>
      </c>
      <c r="H23" s="11">
        <f>IF(AND(N(B23)&gt;0,N(G23)&gt;0),B23/G23,"")</f>
        <v/>
      </c>
    </row>
    <row r="24">
      <c r="A24" s="16" t="inlineStr">
        <is>
          <t>Polenta (dry)</t>
        </is>
      </c>
      <c r="B24" s="17" t="n"/>
      <c r="C24" s="18" t="n"/>
      <c r="D24" s="19" t="inlineStr">
        <is>
          <t>oz</t>
        </is>
      </c>
      <c r="E24" s="20" t="n">
        <v>1</v>
      </c>
      <c r="F24" s="19" t="n">
        <v>1.5</v>
      </c>
      <c r="G24" s="21">
        <f>IF(AND(N(C24)&gt;0,N(F24)&gt;0),ROUND(C24*N(E24)/F24,0),"")</f>
        <v/>
      </c>
      <c r="H24" s="17">
        <f>IF(AND(N(B24)&gt;0,N(G24)&gt;0),B24/G24,"")</f>
        <v/>
      </c>
    </row>
    <row r="25">
      <c r="A25" s="10" t="inlineStr">
        <is>
          <t>Milk or cream</t>
        </is>
      </c>
      <c r="B25" s="11" t="n"/>
      <c r="C25" s="12" t="n"/>
      <c r="D25" s="13" t="inlineStr">
        <is>
          <t>fl oz</t>
        </is>
      </c>
      <c r="E25" s="14" t="n">
        <v>1</v>
      </c>
      <c r="F25" s="13" t="n">
        <v>2</v>
      </c>
      <c r="G25" s="15">
        <f>IF(AND(N(C25)&gt;0,N(F25)&gt;0),ROUND(C25*N(E25)/F25,0),"")</f>
        <v/>
      </c>
      <c r="H25" s="11">
        <f>IF(AND(N(B25)&gt;0,N(G25)&gt;0),B25/G25,"")</f>
        <v/>
      </c>
    </row>
    <row r="26">
      <c r="A26" s="16" t="inlineStr">
        <is>
          <t>Butter</t>
        </is>
      </c>
      <c r="B26" s="17" t="n"/>
      <c r="C26" s="18" t="n"/>
      <c r="D26" s="19" t="inlineStr">
        <is>
          <t>oz</t>
        </is>
      </c>
      <c r="E26" s="20" t="n">
        <v>1</v>
      </c>
      <c r="F26" s="19" t="n">
        <v>0.5</v>
      </c>
      <c r="G26" s="21">
        <f>IF(AND(N(C26)&gt;0,N(F26)&gt;0),ROUND(C26*N(E26)/F26,0),"")</f>
        <v/>
      </c>
      <c r="H26" s="17">
        <f>IF(AND(N(B26)&gt;0,N(G26)&gt;0),B26/G26,"")</f>
        <v/>
      </c>
    </row>
    <row r="27">
      <c r="A27" s="10" t="inlineStr">
        <is>
          <t>Parmesan</t>
        </is>
      </c>
      <c r="B27" s="11" t="n"/>
      <c r="C27" s="12" t="n"/>
      <c r="D27" s="13" t="inlineStr">
        <is>
          <t>oz</t>
        </is>
      </c>
      <c r="E27" s="14" t="n">
        <v>1</v>
      </c>
      <c r="F27" s="13" t="n">
        <v>0.25</v>
      </c>
      <c r="G27" s="15">
        <f>IF(AND(N(C27)&gt;0,N(F27)&gt;0),ROUND(C27*N(E27)/F27,0),"")</f>
        <v/>
      </c>
      <c r="H27" s="11">
        <f>IF(AND(N(B27)&gt;0,N(G27)&gt;0),B27/G27,"")</f>
        <v/>
      </c>
    </row>
    <row r="29" ht="22" customHeight="1">
      <c r="A29" s="3" t="inlineStr">
        <is>
          <t>Birria tacos with consommé</t>
        </is>
      </c>
      <c r="B29" s="4">
        <f>SUM(H31:H42)</f>
        <v/>
      </c>
      <c r="C29" s="4" t="n">
        <v>19</v>
      </c>
      <c r="D29" s="5">
        <f>IF(N(C29)=0,"",B29/C29)</f>
        <v/>
      </c>
      <c r="E29" s="4">
        <f>IF(N(C29)=0,"",C29*0.3)</f>
        <v/>
      </c>
      <c r="F29" s="3">
        <f>IF(OR(N(C29)=0,N(B29)=0),"",IF(B29&lt;=E29,"Under target","Over target"))</f>
        <v/>
      </c>
      <c r="G29" s="6" t="inlineStr">
        <is>
          <t>our cost · sell price · food % · target at 30%</t>
        </is>
      </c>
      <c r="H29" s="7" t="n"/>
    </row>
    <row r="30">
      <c r="A30" s="8" t="inlineStr">
        <is>
          <t>Ingredient</t>
        </is>
      </c>
      <c r="B30" s="9" t="inlineStr">
        <is>
          <t>Cost ($ paid)</t>
        </is>
      </c>
      <c r="C30" s="9" t="inlineStr">
        <is>
          <t>Amount bought</t>
        </is>
      </c>
      <c r="D30" s="9" t="inlineStr">
        <is>
          <t>Unit</t>
        </is>
      </c>
      <c r="E30" s="9" t="inlineStr">
        <is>
          <t>Yield</t>
        </is>
      </c>
      <c r="F30" s="9" t="inlineStr">
        <is>
          <t>Serving size</t>
        </is>
      </c>
      <c r="G30" s="9" t="inlineStr">
        <is>
          <t>Servings</t>
        </is>
      </c>
      <c r="H30" s="9" t="inlineStr">
        <is>
          <t>$/serving</t>
        </is>
      </c>
    </row>
    <row r="31">
      <c r="A31" s="10" t="inlineStr">
        <is>
          <t>Beef (short rib and birria)</t>
        </is>
      </c>
      <c r="B31" s="11" t="n">
        <v>3000</v>
      </c>
      <c r="C31" s="12" t="n">
        <v>2080</v>
      </c>
      <c r="D31" s="13" t="inlineStr">
        <is>
          <t>oz</t>
        </is>
      </c>
      <c r="E31" s="14" t="n">
        <v>0.7</v>
      </c>
      <c r="F31" s="13" t="n">
        <v>4</v>
      </c>
      <c r="G31" s="15">
        <f>IF(AND(N(C31)&gt;0,N(F31)&gt;0),ROUND(C31*N(E31)/F31,0),"")</f>
        <v/>
      </c>
      <c r="H31" s="11">
        <f>IF(AND(N(B31)&gt;0,N(G31)&gt;0),B31/G31,"")</f>
        <v/>
      </c>
    </row>
    <row r="32">
      <c r="A32" s="16" t="inlineStr">
        <is>
          <t>Guajillo chiles (dried)</t>
        </is>
      </c>
      <c r="B32" s="17" t="n"/>
      <c r="C32" s="18" t="n"/>
      <c r="D32" s="19" t="inlineStr">
        <is>
          <t>oz</t>
        </is>
      </c>
      <c r="E32" s="20" t="n">
        <v>0.9</v>
      </c>
      <c r="F32" s="19" t="n">
        <v>0.25</v>
      </c>
      <c r="G32" s="21">
        <f>IF(AND(N(C32)&gt;0,N(F32)&gt;0),ROUND(C32*N(E32)/F32,0),"")</f>
        <v/>
      </c>
      <c r="H32" s="17">
        <f>IF(AND(N(B32)&gt;0,N(G32)&gt;0),B32/G32,"")</f>
        <v/>
      </c>
    </row>
    <row r="33">
      <c r="A33" s="10" t="inlineStr">
        <is>
          <t>Ancho chiles (dried)</t>
        </is>
      </c>
      <c r="B33" s="11" t="n"/>
      <c r="C33" s="12" t="n"/>
      <c r="D33" s="13" t="inlineStr">
        <is>
          <t>oz</t>
        </is>
      </c>
      <c r="E33" s="14" t="n">
        <v>0.9</v>
      </c>
      <c r="F33" s="13" t="n">
        <v>0.15</v>
      </c>
      <c r="G33" s="15">
        <f>IF(AND(N(C33)&gt;0,N(F33)&gt;0),ROUND(C33*N(E33)/F33,0),"")</f>
        <v/>
      </c>
      <c r="H33" s="11">
        <f>IF(AND(N(B33)&gt;0,N(G33)&gt;0),B33/G33,"")</f>
        <v/>
      </c>
    </row>
    <row r="34">
      <c r="A34" s="16" t="inlineStr">
        <is>
          <t>Corn tortillas</t>
        </is>
      </c>
      <c r="B34" s="17" t="n"/>
      <c r="C34" s="18" t="n"/>
      <c r="D34" s="19" t="inlineStr">
        <is>
          <t>each</t>
        </is>
      </c>
      <c r="E34" s="20" t="n">
        <v>1</v>
      </c>
      <c r="F34" s="19" t="n">
        <v>3</v>
      </c>
      <c r="G34" s="21">
        <f>IF(AND(N(C34)&gt;0,N(F34)&gt;0),ROUND(C34*N(E34)/F34,0),"")</f>
        <v/>
      </c>
      <c r="H34" s="17">
        <f>IF(AND(N(B34)&gt;0,N(G34)&gt;0),B34/G34,"")</f>
        <v/>
      </c>
    </row>
    <row r="35">
      <c r="A35" s="10" t="inlineStr">
        <is>
          <t>Oaxaca cheese</t>
        </is>
      </c>
      <c r="B35" s="11" t="n"/>
      <c r="C35" s="12" t="n"/>
      <c r="D35" s="13" t="inlineStr">
        <is>
          <t>oz</t>
        </is>
      </c>
      <c r="E35" s="14" t="n">
        <v>1</v>
      </c>
      <c r="F35" s="13" t="n">
        <v>1.5</v>
      </c>
      <c r="G35" s="15">
        <f>IF(AND(N(C35)&gt;0,N(F35)&gt;0),ROUND(C35*N(E35)/F35,0),"")</f>
        <v/>
      </c>
      <c r="H35" s="11">
        <f>IF(AND(N(B35)&gt;0,N(G35)&gt;0),B35/G35,"")</f>
        <v/>
      </c>
    </row>
    <row r="36">
      <c r="A36" s="16" t="inlineStr">
        <is>
          <t>Tomato</t>
        </is>
      </c>
      <c r="B36" s="17" t="n"/>
      <c r="C36" s="18" t="n"/>
      <c r="D36" s="19" t="inlineStr">
        <is>
          <t>oz</t>
        </is>
      </c>
      <c r="E36" s="20" t="n">
        <v>0.9</v>
      </c>
      <c r="F36" s="19" t="n">
        <v>1</v>
      </c>
      <c r="G36" s="21">
        <f>IF(AND(N(C36)&gt;0,N(F36)&gt;0),ROUND(C36*N(E36)/F36,0),"")</f>
        <v/>
      </c>
      <c r="H36" s="17">
        <f>IF(AND(N(B36)&gt;0,N(G36)&gt;0),B36/G36,"")</f>
        <v/>
      </c>
    </row>
    <row r="37">
      <c r="A37" s="10" t="inlineStr">
        <is>
          <t>Onion</t>
        </is>
      </c>
      <c r="B37" s="11" t="n"/>
      <c r="C37" s="12" t="n"/>
      <c r="D37" s="13" t="inlineStr">
        <is>
          <t>oz</t>
        </is>
      </c>
      <c r="E37" s="14" t="n">
        <v>0.9</v>
      </c>
      <c r="F37" s="13" t="n">
        <v>1</v>
      </c>
      <c r="G37" s="15">
        <f>IF(AND(N(C37)&gt;0,N(F37)&gt;0),ROUND(C37*N(E37)/F37,0),"")</f>
        <v/>
      </c>
      <c r="H37" s="11">
        <f>IF(AND(N(B37)&gt;0,N(G37)&gt;0),B37/G37,"")</f>
        <v/>
      </c>
    </row>
    <row r="38">
      <c r="A38" s="16" t="inlineStr">
        <is>
          <t>Garlic</t>
        </is>
      </c>
      <c r="B38" s="17" t="n"/>
      <c r="C38" s="18" t="n"/>
      <c r="D38" s="19" t="inlineStr">
        <is>
          <t>oz</t>
        </is>
      </c>
      <c r="E38" s="20" t="n">
        <v>0.9</v>
      </c>
      <c r="F38" s="19" t="n">
        <v>0.2</v>
      </c>
      <c r="G38" s="21">
        <f>IF(AND(N(C38)&gt;0,N(F38)&gt;0),ROUND(C38*N(E38)/F38,0),"")</f>
        <v/>
      </c>
      <c r="H38" s="17">
        <f>IF(AND(N(B38)&gt;0,N(G38)&gt;0),B38/G38,"")</f>
        <v/>
      </c>
    </row>
    <row r="39">
      <c r="A39" s="10" t="inlineStr">
        <is>
          <t>Cumin, oregano, cinnamon, clove</t>
        </is>
      </c>
      <c r="B39" s="11" t="n"/>
      <c r="C39" s="12" t="n"/>
      <c r="D39" s="13" t="inlineStr">
        <is>
          <t>oz</t>
        </is>
      </c>
      <c r="E39" s="14" t="n">
        <v>1</v>
      </c>
      <c r="F39" s="13" t="n">
        <v>0.05</v>
      </c>
      <c r="G39" s="15">
        <f>IF(AND(N(C39)&gt;0,N(F39)&gt;0),ROUND(C39*N(E39)/F39,0),"")</f>
        <v/>
      </c>
      <c r="H39" s="11">
        <f>IF(AND(N(B39)&gt;0,N(G39)&gt;0),B39/G39,"")</f>
        <v/>
      </c>
    </row>
    <row r="40">
      <c r="A40" s="16" t="inlineStr">
        <is>
          <t>Cilantro</t>
        </is>
      </c>
      <c r="B40" s="17" t="n"/>
      <c r="C40" s="18" t="n"/>
      <c r="D40" s="19" t="inlineStr">
        <is>
          <t>oz</t>
        </is>
      </c>
      <c r="E40" s="20" t="n">
        <v>0.8</v>
      </c>
      <c r="F40" s="19" t="n">
        <v>0.1</v>
      </c>
      <c r="G40" s="21">
        <f>IF(AND(N(C40)&gt;0,N(F40)&gt;0),ROUND(C40*N(E40)/F40,0),"")</f>
        <v/>
      </c>
      <c r="H40" s="17">
        <f>IF(AND(N(B40)&gt;0,N(G40)&gt;0),B40/G40,"")</f>
        <v/>
      </c>
    </row>
    <row r="41">
      <c r="A41" s="10" t="inlineStr">
        <is>
          <t>Lime</t>
        </is>
      </c>
      <c r="B41" s="11" t="n"/>
      <c r="C41" s="12" t="n"/>
      <c r="D41" s="13" t="inlineStr">
        <is>
          <t>each</t>
        </is>
      </c>
      <c r="E41" s="14" t="n">
        <v>1</v>
      </c>
      <c r="F41" s="13" t="n">
        <v>0.25</v>
      </c>
      <c r="G41" s="15">
        <f>IF(AND(N(C41)&gt;0,N(F41)&gt;0),ROUND(C41*N(E41)/F41,0),"")</f>
        <v/>
      </c>
      <c r="H41" s="11">
        <f>IF(AND(N(B41)&gt;0,N(G41)&gt;0),B41/G41,"")</f>
        <v/>
      </c>
    </row>
    <row r="42">
      <c r="A42" s="16" t="inlineStr">
        <is>
          <t>Crema</t>
        </is>
      </c>
      <c r="B42" s="17" t="n"/>
      <c r="C42" s="18" t="n"/>
      <c r="D42" s="19" t="inlineStr">
        <is>
          <t>fl oz</t>
        </is>
      </c>
      <c r="E42" s="20" t="n">
        <v>1</v>
      </c>
      <c r="F42" s="19" t="n">
        <v>1</v>
      </c>
      <c r="G42" s="21">
        <f>IF(AND(N(C42)&gt;0,N(F42)&gt;0),ROUND(C42*N(E42)/F42,0),"")</f>
        <v/>
      </c>
      <c r="H42" s="17">
        <f>IF(AND(N(B42)&gt;0,N(G42)&gt;0),B42/G42,"")</f>
        <v/>
      </c>
    </row>
    <row r="44" ht="22" customHeight="1">
      <c r="A44" s="3" t="inlineStr">
        <is>
          <t>Charcuterie and cheese board</t>
        </is>
      </c>
      <c r="B44" s="4">
        <f>SUM(H46:H53)</f>
        <v/>
      </c>
      <c r="C44" s="4" t="n">
        <v>9</v>
      </c>
      <c r="D44" s="5">
        <f>IF(N(C44)=0,"",B44/C44)</f>
        <v/>
      </c>
      <c r="E44" s="4">
        <f>IF(N(C44)=0,"",C44*0.3)</f>
        <v/>
      </c>
      <c r="F44" s="3">
        <f>IF(OR(N(C44)=0,N(B44)=0),"",IF(B44&lt;=E44,"Under target","Over target"))</f>
        <v/>
      </c>
      <c r="G44" s="6" t="inlineStr">
        <is>
          <t>our cost · sell price · food % · target at 30%</t>
        </is>
      </c>
      <c r="H44" s="7" t="n"/>
    </row>
    <row r="45">
      <c r="A45" s="8" t="inlineStr">
        <is>
          <t>Ingredient</t>
        </is>
      </c>
      <c r="B45" s="9" t="inlineStr">
        <is>
          <t>Cost ($ paid)</t>
        </is>
      </c>
      <c r="C45" s="9" t="inlineStr">
        <is>
          <t>Amount bought</t>
        </is>
      </c>
      <c r="D45" s="9" t="inlineStr">
        <is>
          <t>Unit</t>
        </is>
      </c>
      <c r="E45" s="9" t="inlineStr">
        <is>
          <t>Yield</t>
        </is>
      </c>
      <c r="F45" s="9" t="inlineStr">
        <is>
          <t>Serving size</t>
        </is>
      </c>
      <c r="G45" s="9" t="inlineStr">
        <is>
          <t>Servings</t>
        </is>
      </c>
      <c r="H45" s="9" t="inlineStr">
        <is>
          <t>$/serving</t>
        </is>
      </c>
    </row>
    <row r="46">
      <c r="A46" s="10" t="inlineStr">
        <is>
          <t>Prosciutto</t>
        </is>
      </c>
      <c r="B46" s="11" t="n"/>
      <c r="C46" s="12" t="n"/>
      <c r="D46" s="13" t="inlineStr">
        <is>
          <t>oz</t>
        </is>
      </c>
      <c r="E46" s="14" t="n">
        <v>1</v>
      </c>
      <c r="F46" s="13" t="n">
        <v>0.75</v>
      </c>
      <c r="G46" s="15">
        <f>IF(AND(N(C46)&gt;0,N(F46)&gt;0),ROUND(C46*N(E46)/F46,0),"")</f>
        <v/>
      </c>
      <c r="H46" s="11">
        <f>IF(AND(N(B46)&gt;0,N(G46)&gt;0),B46/G46,"")</f>
        <v/>
      </c>
    </row>
    <row r="47">
      <c r="A47" s="16" t="inlineStr">
        <is>
          <t>Salami</t>
        </is>
      </c>
      <c r="B47" s="17" t="n"/>
      <c r="C47" s="18" t="n"/>
      <c r="D47" s="19" t="inlineStr">
        <is>
          <t>oz</t>
        </is>
      </c>
      <c r="E47" s="20" t="n">
        <v>1</v>
      </c>
      <c r="F47" s="19" t="n">
        <v>0.75</v>
      </c>
      <c r="G47" s="21">
        <f>IF(AND(N(C47)&gt;0,N(F47)&gt;0),ROUND(C47*N(E47)/F47,0),"")</f>
        <v/>
      </c>
      <c r="H47" s="17">
        <f>IF(AND(N(B47)&gt;0,N(G47)&gt;0),B47/G47,"")</f>
        <v/>
      </c>
    </row>
    <row r="48">
      <c r="A48" s="10" t="inlineStr">
        <is>
          <t>Cheddar</t>
        </is>
      </c>
      <c r="B48" s="11" t="n"/>
      <c r="C48" s="12" t="n"/>
      <c r="D48" s="13" t="inlineStr">
        <is>
          <t>oz</t>
        </is>
      </c>
      <c r="E48" s="14" t="n">
        <v>0.95</v>
      </c>
      <c r="F48" s="13" t="n">
        <v>0.75</v>
      </c>
      <c r="G48" s="15">
        <f>IF(AND(N(C48)&gt;0,N(F48)&gt;0),ROUND(C48*N(E48)/F48,0),"")</f>
        <v/>
      </c>
      <c r="H48" s="11">
        <f>IF(AND(N(B48)&gt;0,N(G48)&gt;0),B48/G48,"")</f>
        <v/>
      </c>
    </row>
    <row r="49">
      <c r="A49" s="16" t="inlineStr">
        <is>
          <t>Blue cheese</t>
        </is>
      </c>
      <c r="B49" s="17" t="n"/>
      <c r="C49" s="18" t="n"/>
      <c r="D49" s="19" t="inlineStr">
        <is>
          <t>oz</t>
        </is>
      </c>
      <c r="E49" s="20" t="n">
        <v>0.95</v>
      </c>
      <c r="F49" s="19" t="n">
        <v>0.5</v>
      </c>
      <c r="G49" s="21">
        <f>IF(AND(N(C49)&gt;0,N(F49)&gt;0),ROUND(C49*N(E49)/F49,0),"")</f>
        <v/>
      </c>
      <c r="H49" s="17">
        <f>IF(AND(N(B49)&gt;0,N(G49)&gt;0),B49/G49,"")</f>
        <v/>
      </c>
    </row>
    <row r="50">
      <c r="A50" s="10" t="inlineStr">
        <is>
          <t>Baguette (crostini)</t>
        </is>
      </c>
      <c r="B50" s="11" t="n"/>
      <c r="C50" s="12" t="n"/>
      <c r="D50" s="13" t="inlineStr">
        <is>
          <t>oz</t>
        </is>
      </c>
      <c r="E50" s="14" t="n">
        <v>0.95</v>
      </c>
      <c r="F50" s="13" t="n">
        <v>1</v>
      </c>
      <c r="G50" s="15">
        <f>IF(AND(N(C50)&gt;0,N(F50)&gt;0),ROUND(C50*N(E50)/F50,0),"")</f>
        <v/>
      </c>
      <c r="H50" s="11">
        <f>IF(AND(N(B50)&gt;0,N(G50)&gt;0),B50/G50,"")</f>
        <v/>
      </c>
    </row>
    <row r="51">
      <c r="A51" s="16" t="inlineStr">
        <is>
          <t>Olives</t>
        </is>
      </c>
      <c r="B51" s="17" t="n"/>
      <c r="C51" s="18" t="n"/>
      <c r="D51" s="19" t="inlineStr">
        <is>
          <t>oz</t>
        </is>
      </c>
      <c r="E51" s="20" t="n">
        <v>1</v>
      </c>
      <c r="F51" s="19" t="n">
        <v>0.5</v>
      </c>
      <c r="G51" s="21">
        <f>IF(AND(N(C51)&gt;0,N(F51)&gt;0),ROUND(C51*N(E51)/F51,0),"")</f>
        <v/>
      </c>
      <c r="H51" s="17">
        <f>IF(AND(N(B51)&gt;0,N(G51)&gt;0),B51/G51,"")</f>
        <v/>
      </c>
    </row>
    <row r="52">
      <c r="A52" s="10" t="inlineStr">
        <is>
          <t>Pickles</t>
        </is>
      </c>
      <c r="B52" s="11" t="n"/>
      <c r="C52" s="12" t="n"/>
      <c r="D52" s="13" t="inlineStr">
        <is>
          <t>oz</t>
        </is>
      </c>
      <c r="E52" s="14" t="n">
        <v>1</v>
      </c>
      <c r="F52" s="13" t="n">
        <v>0.5</v>
      </c>
      <c r="G52" s="15">
        <f>IF(AND(N(C52)&gt;0,N(F52)&gt;0),ROUND(C52*N(E52)/F52,0),"")</f>
        <v/>
      </c>
      <c r="H52" s="11">
        <f>IF(AND(N(B52)&gt;0,N(G52)&gt;0),B52/G52,"")</f>
        <v/>
      </c>
    </row>
    <row r="53">
      <c r="A53" s="16" t="inlineStr">
        <is>
          <t>Honey</t>
        </is>
      </c>
      <c r="B53" s="17" t="n"/>
      <c r="C53" s="18" t="n"/>
      <c r="D53" s="19" t="inlineStr">
        <is>
          <t>fl oz</t>
        </is>
      </c>
      <c r="E53" s="20" t="n">
        <v>1</v>
      </c>
      <c r="F53" s="19" t="n">
        <v>0.25</v>
      </c>
      <c r="G53" s="21">
        <f>IF(AND(N(C53)&gt;0,N(F53)&gt;0),ROUND(C53*N(E53)/F53,0),"")</f>
        <v/>
      </c>
      <c r="H53" s="17">
        <f>IF(AND(N(B53)&gt;0,N(G53)&gt;0),B53/G53,"")</f>
        <v/>
      </c>
    </row>
    <row r="55" ht="22" customHeight="1">
      <c r="A55" s="3" t="inlineStr">
        <is>
          <t>Pretzel-bun sliders (2 a person)</t>
        </is>
      </c>
      <c r="B55" s="4">
        <f>SUM(H57:H62)</f>
        <v/>
      </c>
      <c r="C55" s="4" t="n">
        <v>7</v>
      </c>
      <c r="D55" s="5">
        <f>IF(N(C55)=0,"",B55/C55)</f>
        <v/>
      </c>
      <c r="E55" s="4">
        <f>IF(N(C55)=0,"",C55*0.3)</f>
        <v/>
      </c>
      <c r="F55" s="3">
        <f>IF(OR(N(C55)=0,N(B55)=0),"",IF(B55&lt;=E55,"Under target","Over target"))</f>
        <v/>
      </c>
      <c r="G55" s="6" t="inlineStr">
        <is>
          <t>our cost · sell price · food % · target at 30%</t>
        </is>
      </c>
      <c r="H55" s="7" t="n"/>
    </row>
    <row r="56">
      <c r="A56" s="8" t="inlineStr">
        <is>
          <t>Ingredient</t>
        </is>
      </c>
      <c r="B56" s="9" t="inlineStr">
        <is>
          <t>Cost ($ paid)</t>
        </is>
      </c>
      <c r="C56" s="9" t="inlineStr">
        <is>
          <t>Amount bought</t>
        </is>
      </c>
      <c r="D56" s="9" t="inlineStr">
        <is>
          <t>Unit</t>
        </is>
      </c>
      <c r="E56" s="9" t="inlineStr">
        <is>
          <t>Yield</t>
        </is>
      </c>
      <c r="F56" s="9" t="inlineStr">
        <is>
          <t>Serving size</t>
        </is>
      </c>
      <c r="G56" s="9" t="inlineStr">
        <is>
          <t>Servings</t>
        </is>
      </c>
      <c r="H56" s="9" t="inlineStr">
        <is>
          <t>$/serving</t>
        </is>
      </c>
    </row>
    <row r="57">
      <c r="A57" s="10" t="inlineStr">
        <is>
          <t>Pretzel slider buns</t>
        </is>
      </c>
      <c r="B57" s="11" t="n"/>
      <c r="C57" s="12" t="n"/>
      <c r="D57" s="13" t="inlineStr">
        <is>
          <t>each</t>
        </is>
      </c>
      <c r="E57" s="14" t="n">
        <v>1</v>
      </c>
      <c r="F57" s="13" t="n">
        <v>2</v>
      </c>
      <c r="G57" s="15">
        <f>IF(AND(N(C57)&gt;0,N(F57)&gt;0),ROUND(C57*N(E57)/F57,0),"")</f>
        <v/>
      </c>
      <c r="H57" s="11">
        <f>IF(AND(N(B57)&gt;0,N(G57)&gt;0),B57/G57,"")</f>
        <v/>
      </c>
    </row>
    <row r="58">
      <c r="A58" s="16" t="inlineStr">
        <is>
          <t>Beef chuck (braised)</t>
        </is>
      </c>
      <c r="B58" s="17" t="n"/>
      <c r="C58" s="18" t="n"/>
      <c r="D58" s="19" t="inlineStr">
        <is>
          <t>oz</t>
        </is>
      </c>
      <c r="E58" s="20" t="n">
        <v>0.7</v>
      </c>
      <c r="F58" s="19" t="n">
        <v>3</v>
      </c>
      <c r="G58" s="21">
        <f>IF(AND(N(C58)&gt;0,N(F58)&gt;0),ROUND(C58*N(E58)/F58,0),"")</f>
        <v/>
      </c>
      <c r="H58" s="17">
        <f>IF(AND(N(B58)&gt;0,N(G58)&gt;0),B58/G58,"")</f>
        <v/>
      </c>
    </row>
    <row r="59">
      <c r="A59" s="10" t="inlineStr">
        <is>
          <t>Pickles</t>
        </is>
      </c>
      <c r="B59" s="11" t="n"/>
      <c r="C59" s="12" t="n"/>
      <c r="D59" s="13" t="inlineStr">
        <is>
          <t>oz</t>
        </is>
      </c>
      <c r="E59" s="14" t="n">
        <v>1</v>
      </c>
      <c r="F59" s="13" t="n">
        <v>0.5</v>
      </c>
      <c r="G59" s="15">
        <f>IF(AND(N(C59)&gt;0,N(F59)&gt;0),ROUND(C59*N(E59)/F59,0),"")</f>
        <v/>
      </c>
      <c r="H59" s="11">
        <f>IF(AND(N(B59)&gt;0,N(G59)&gt;0),B59/G59,"")</f>
        <v/>
      </c>
    </row>
    <row r="60">
      <c r="A60" s="16" t="inlineStr">
        <is>
          <t>Cabbage (slaw)</t>
        </is>
      </c>
      <c r="B60" s="17" t="n"/>
      <c r="C60" s="18" t="n"/>
      <c r="D60" s="19" t="inlineStr">
        <is>
          <t>oz</t>
        </is>
      </c>
      <c r="E60" s="20" t="n">
        <v>0.85</v>
      </c>
      <c r="F60" s="19" t="n">
        <v>1</v>
      </c>
      <c r="G60" s="21">
        <f>IF(AND(N(C60)&gt;0,N(F60)&gt;0),ROUND(C60*N(E60)/F60,0),"")</f>
        <v/>
      </c>
      <c r="H60" s="17">
        <f>IF(AND(N(B60)&gt;0,N(G60)&gt;0),B60/G60,"")</f>
        <v/>
      </c>
    </row>
    <row r="61">
      <c r="A61" s="10" t="inlineStr">
        <is>
          <t>Mayonnaise (slaw)</t>
        </is>
      </c>
      <c r="B61" s="11" t="n"/>
      <c r="C61" s="12" t="n"/>
      <c r="D61" s="13" t="inlineStr">
        <is>
          <t>fl oz</t>
        </is>
      </c>
      <c r="E61" s="14" t="n">
        <v>1</v>
      </c>
      <c r="F61" s="13" t="n">
        <v>0.5</v>
      </c>
      <c r="G61" s="15">
        <f>IF(AND(N(C61)&gt;0,N(F61)&gt;0),ROUND(C61*N(E61)/F61,0),"")</f>
        <v/>
      </c>
      <c r="H61" s="11">
        <f>IF(AND(N(B61)&gt;0,N(G61)&gt;0),B61/G61,"")</f>
        <v/>
      </c>
    </row>
    <row r="62">
      <c r="A62" s="16" t="inlineStr">
        <is>
          <t>Mustard</t>
        </is>
      </c>
      <c r="B62" s="17" t="n"/>
      <c r="C62" s="18" t="n"/>
      <c r="D62" s="19" t="inlineStr">
        <is>
          <t>fl oz</t>
        </is>
      </c>
      <c r="E62" s="20" t="n">
        <v>1</v>
      </c>
      <c r="F62" s="19" t="n">
        <v>0.25</v>
      </c>
      <c r="G62" s="21">
        <f>IF(AND(N(C62)&gt;0,N(F62)&gt;0),ROUND(C62*N(E62)/F62,0),"")</f>
        <v/>
      </c>
      <c r="H62" s="17">
        <f>IF(AND(N(B62)&gt;0,N(G62)&gt;0),B62/G62,"")</f>
        <v/>
      </c>
    </row>
    <row r="64" ht="22" customHeight="1">
      <c r="A64" s="3" t="inlineStr">
        <is>
          <t>Grilled salmon with vegetables and rice</t>
        </is>
      </c>
      <c r="B64" s="4">
        <f>SUM(H66:H73)</f>
        <v/>
      </c>
      <c r="C64" s="4" t="n"/>
      <c r="D64" s="5">
        <f>IF(N(C64)=0,"",B64/C64)</f>
        <v/>
      </c>
      <c r="E64" s="4">
        <f>IF(N(C64)=0,"",C64*0.3)</f>
        <v/>
      </c>
      <c r="F64" s="3">
        <f>IF(OR(N(C64)=0,N(B64)=0),"",IF(B64&lt;=E64,"Under target","Over target"))</f>
        <v/>
      </c>
      <c r="G64" s="6" t="inlineStr">
        <is>
          <t>our cost · sell price · food % · target at 30%</t>
        </is>
      </c>
      <c r="H64" s="7" t="n"/>
    </row>
    <row r="65">
      <c r="A65" s="8" t="inlineStr">
        <is>
          <t>Ingredient</t>
        </is>
      </c>
      <c r="B65" s="9" t="inlineStr">
        <is>
          <t>Cost ($ paid)</t>
        </is>
      </c>
      <c r="C65" s="9" t="inlineStr">
        <is>
          <t>Amount bought</t>
        </is>
      </c>
      <c r="D65" s="9" t="inlineStr">
        <is>
          <t>Unit</t>
        </is>
      </c>
      <c r="E65" s="9" t="inlineStr">
        <is>
          <t>Yield</t>
        </is>
      </c>
      <c r="F65" s="9" t="inlineStr">
        <is>
          <t>Serving size</t>
        </is>
      </c>
      <c r="G65" s="9" t="inlineStr">
        <is>
          <t>Servings</t>
        </is>
      </c>
      <c r="H65" s="9" t="inlineStr">
        <is>
          <t>$/serving</t>
        </is>
      </c>
    </row>
    <row r="66">
      <c r="A66" s="10" t="inlineStr">
        <is>
          <t>Salmon fillet</t>
        </is>
      </c>
      <c r="B66" s="11" t="n"/>
      <c r="C66" s="12" t="n"/>
      <c r="D66" s="13" t="inlineStr">
        <is>
          <t>oz</t>
        </is>
      </c>
      <c r="E66" s="14" t="n">
        <v>0.85</v>
      </c>
      <c r="F66" s="13" t="n">
        <v>6</v>
      </c>
      <c r="G66" s="15">
        <f>IF(AND(N(C66)&gt;0,N(F66)&gt;0),ROUND(C66*N(E66)/F66,0),"")</f>
        <v/>
      </c>
      <c r="H66" s="11">
        <f>IF(AND(N(B66)&gt;0,N(G66)&gt;0),B66/G66,"")</f>
        <v/>
      </c>
    </row>
    <row r="67">
      <c r="A67" s="16" t="inlineStr">
        <is>
          <t>Rice (dry)</t>
        </is>
      </c>
      <c r="B67" s="17" t="n"/>
      <c r="C67" s="18" t="n"/>
      <c r="D67" s="19" t="inlineStr">
        <is>
          <t>oz</t>
        </is>
      </c>
      <c r="E67" s="20" t="n">
        <v>1</v>
      </c>
      <c r="F67" s="19" t="n">
        <v>2</v>
      </c>
      <c r="G67" s="21">
        <f>IF(AND(N(C67)&gt;0,N(F67)&gt;0),ROUND(C67*N(E67)/F67,0),"")</f>
        <v/>
      </c>
      <c r="H67" s="17">
        <f>IF(AND(N(B67)&gt;0,N(G67)&gt;0),B67/G67,"")</f>
        <v/>
      </c>
    </row>
    <row r="68">
      <c r="A68" s="10" t="inlineStr">
        <is>
          <t>Seasonal vegetables</t>
        </is>
      </c>
      <c r="B68" s="11" t="n"/>
      <c r="C68" s="12" t="n"/>
      <c r="D68" s="13" t="inlineStr">
        <is>
          <t>oz</t>
        </is>
      </c>
      <c r="E68" s="14" t="n">
        <v>0.85</v>
      </c>
      <c r="F68" s="13" t="n">
        <v>4</v>
      </c>
      <c r="G68" s="15">
        <f>IF(AND(N(C68)&gt;0,N(F68)&gt;0),ROUND(C68*N(E68)/F68,0),"")</f>
        <v/>
      </c>
      <c r="H68" s="11">
        <f>IF(AND(N(B68)&gt;0,N(G68)&gt;0),B68/G68,"")</f>
        <v/>
      </c>
    </row>
    <row r="69">
      <c r="A69" s="16" t="inlineStr">
        <is>
          <t>Olive oil</t>
        </is>
      </c>
      <c r="B69" s="17" t="n"/>
      <c r="C69" s="18" t="n"/>
      <c r="D69" s="19" t="inlineStr">
        <is>
          <t>fl oz</t>
        </is>
      </c>
      <c r="E69" s="20" t="n">
        <v>1</v>
      </c>
      <c r="F69" s="19" t="n">
        <v>0.5</v>
      </c>
      <c r="G69" s="21">
        <f>IF(AND(N(C69)&gt;0,N(F69)&gt;0),ROUND(C69*N(E69)/F69,0),"")</f>
        <v/>
      </c>
      <c r="H69" s="17">
        <f>IF(AND(N(B69)&gt;0,N(G69)&gt;0),B69/G69,"")</f>
        <v/>
      </c>
    </row>
    <row r="70">
      <c r="A70" s="10" t="inlineStr">
        <is>
          <t>Lemon</t>
        </is>
      </c>
      <c r="B70" s="11" t="n"/>
      <c r="C70" s="12" t="n"/>
      <c r="D70" s="13" t="inlineStr">
        <is>
          <t>each</t>
        </is>
      </c>
      <c r="E70" s="14" t="n">
        <v>1</v>
      </c>
      <c r="F70" s="13" t="n">
        <v>0.25</v>
      </c>
      <c r="G70" s="15">
        <f>IF(AND(N(C70)&gt;0,N(F70)&gt;0),ROUND(C70*N(E70)/F70,0),"")</f>
        <v/>
      </c>
      <c r="H70" s="11">
        <f>IF(AND(N(B70)&gt;0,N(G70)&gt;0),B70/G70,"")</f>
        <v/>
      </c>
    </row>
    <row r="71">
      <c r="A71" s="16" t="inlineStr">
        <is>
          <t>Garlic</t>
        </is>
      </c>
      <c r="B71" s="17" t="n"/>
      <c r="C71" s="18" t="n"/>
      <c r="D71" s="19" t="inlineStr">
        <is>
          <t>oz</t>
        </is>
      </c>
      <c r="E71" s="20" t="n">
        <v>0.9</v>
      </c>
      <c r="F71" s="19" t="n">
        <v>0.1</v>
      </c>
      <c r="G71" s="21">
        <f>IF(AND(N(C71)&gt;0,N(F71)&gt;0),ROUND(C71*N(E71)/F71,0),"")</f>
        <v/>
      </c>
      <c r="H71" s="17">
        <f>IF(AND(N(B71)&gt;0,N(G71)&gt;0),B71/G71,"")</f>
        <v/>
      </c>
    </row>
    <row r="72">
      <c r="A72" s="10" t="inlineStr">
        <is>
          <t>Dill or parsley</t>
        </is>
      </c>
      <c r="B72" s="11" t="n"/>
      <c r="C72" s="12" t="n"/>
      <c r="D72" s="13" t="inlineStr">
        <is>
          <t>oz</t>
        </is>
      </c>
      <c r="E72" s="14" t="n">
        <v>0.8</v>
      </c>
      <c r="F72" s="13" t="n">
        <v>0.05</v>
      </c>
      <c r="G72" s="15">
        <f>IF(AND(N(C72)&gt;0,N(F72)&gt;0),ROUND(C72*N(E72)/F72,0),"")</f>
        <v/>
      </c>
      <c r="H72" s="11">
        <f>IF(AND(N(B72)&gt;0,N(G72)&gt;0),B72/G72,"")</f>
        <v/>
      </c>
    </row>
    <row r="73">
      <c r="A73" s="16" t="inlineStr">
        <is>
          <t>Butter</t>
        </is>
      </c>
      <c r="B73" s="17" t="n"/>
      <c r="C73" s="18" t="n"/>
      <c r="D73" s="19" t="inlineStr">
        <is>
          <t>oz</t>
        </is>
      </c>
      <c r="E73" s="20" t="n">
        <v>1</v>
      </c>
      <c r="F73" s="19" t="n">
        <v>0.25</v>
      </c>
      <c r="G73" s="21">
        <f>IF(AND(N(C73)&gt;0,N(F73)&gt;0),ROUND(C73*N(E73)/F73,0),"")</f>
        <v/>
      </c>
      <c r="H73" s="17">
        <f>IF(AND(N(B73)&gt;0,N(G73)&gt;0),B73/G73,"")</f>
        <v/>
      </c>
    </row>
    <row r="75" ht="22" customHeight="1">
      <c r="A75" s="3" t="inlineStr">
        <is>
          <t>Moroccan chickpea stew</t>
        </is>
      </c>
      <c r="B75" s="4">
        <f>SUM(H77:H88)</f>
        <v/>
      </c>
      <c r="C75" s="4" t="n"/>
      <c r="D75" s="5">
        <f>IF(N(C75)=0,"",B75/C75)</f>
        <v/>
      </c>
      <c r="E75" s="4">
        <f>IF(N(C75)=0,"",C75*0.3)</f>
        <v/>
      </c>
      <c r="F75" s="3">
        <f>IF(OR(N(C75)=0,N(B75)=0),"",IF(B75&lt;=E75,"Under target","Over target"))</f>
        <v/>
      </c>
      <c r="G75" s="6" t="inlineStr">
        <is>
          <t>our cost · sell price · food % · target at 30%</t>
        </is>
      </c>
      <c r="H75" s="7" t="n"/>
    </row>
    <row r="76">
      <c r="A76" s="8" t="inlineStr">
        <is>
          <t>Ingredient</t>
        </is>
      </c>
      <c r="B76" s="9" t="inlineStr">
        <is>
          <t>Cost ($ paid)</t>
        </is>
      </c>
      <c r="C76" s="9" t="inlineStr">
        <is>
          <t>Amount bought</t>
        </is>
      </c>
      <c r="D76" s="9" t="inlineStr">
        <is>
          <t>Unit</t>
        </is>
      </c>
      <c r="E76" s="9" t="inlineStr">
        <is>
          <t>Yield</t>
        </is>
      </c>
      <c r="F76" s="9" t="inlineStr">
        <is>
          <t>Serving size</t>
        </is>
      </c>
      <c r="G76" s="9" t="inlineStr">
        <is>
          <t>Servings</t>
        </is>
      </c>
      <c r="H76" s="9" t="inlineStr">
        <is>
          <t>$/serving</t>
        </is>
      </c>
    </row>
    <row r="77">
      <c r="A77" s="10" t="inlineStr">
        <is>
          <t>Chickpeas (canned, drained)</t>
        </is>
      </c>
      <c r="B77" s="11" t="n"/>
      <c r="C77" s="12" t="n"/>
      <c r="D77" s="13" t="inlineStr">
        <is>
          <t>oz</t>
        </is>
      </c>
      <c r="E77" s="14" t="n">
        <v>1</v>
      </c>
      <c r="F77" s="13" t="n">
        <v>6</v>
      </c>
      <c r="G77" s="15">
        <f>IF(AND(N(C77)&gt;0,N(F77)&gt;0),ROUND(C77*N(E77)/F77,0),"")</f>
        <v/>
      </c>
      <c r="H77" s="11">
        <f>IF(AND(N(B77)&gt;0,N(G77)&gt;0),B77/G77,"")</f>
        <v/>
      </c>
    </row>
    <row r="78">
      <c r="A78" s="16" t="inlineStr">
        <is>
          <t>Crushed tomatoes</t>
        </is>
      </c>
      <c r="B78" s="17" t="n"/>
      <c r="C78" s="18" t="n"/>
      <c r="D78" s="19" t="inlineStr">
        <is>
          <t>oz</t>
        </is>
      </c>
      <c r="E78" s="20" t="n">
        <v>1</v>
      </c>
      <c r="F78" s="19" t="n">
        <v>4</v>
      </c>
      <c r="G78" s="21">
        <f>IF(AND(N(C78)&gt;0,N(F78)&gt;0),ROUND(C78*N(E78)/F78,0),"")</f>
        <v/>
      </c>
      <c r="H78" s="17">
        <f>IF(AND(N(B78)&gt;0,N(G78)&gt;0),B78/G78,"")</f>
        <v/>
      </c>
    </row>
    <row r="79">
      <c r="A79" s="10" t="inlineStr">
        <is>
          <t>Onion</t>
        </is>
      </c>
      <c r="B79" s="11" t="n"/>
      <c r="C79" s="12" t="n"/>
      <c r="D79" s="13" t="inlineStr">
        <is>
          <t>oz</t>
        </is>
      </c>
      <c r="E79" s="14" t="n">
        <v>0.9</v>
      </c>
      <c r="F79" s="13" t="n">
        <v>1.5</v>
      </c>
      <c r="G79" s="15">
        <f>IF(AND(N(C79)&gt;0,N(F79)&gt;0),ROUND(C79*N(E79)/F79,0),"")</f>
        <v/>
      </c>
      <c r="H79" s="11">
        <f>IF(AND(N(B79)&gt;0,N(G79)&gt;0),B79/G79,"")</f>
        <v/>
      </c>
    </row>
    <row r="80">
      <c r="A80" s="16" t="inlineStr">
        <is>
          <t>Carrots</t>
        </is>
      </c>
      <c r="B80" s="17" t="n"/>
      <c r="C80" s="18" t="n"/>
      <c r="D80" s="19" t="inlineStr">
        <is>
          <t>oz</t>
        </is>
      </c>
      <c r="E80" s="20" t="n">
        <v>0.85</v>
      </c>
      <c r="F80" s="19" t="n">
        <v>1.5</v>
      </c>
      <c r="G80" s="21">
        <f>IF(AND(N(C80)&gt;0,N(F80)&gt;0),ROUND(C80*N(E80)/F80,0),"")</f>
        <v/>
      </c>
      <c r="H80" s="17">
        <f>IF(AND(N(B80)&gt;0,N(G80)&gt;0),B80/G80,"")</f>
        <v/>
      </c>
    </row>
    <row r="81">
      <c r="A81" s="10" t="inlineStr">
        <is>
          <t>Sweet potato</t>
        </is>
      </c>
      <c r="B81" s="11" t="n"/>
      <c r="C81" s="12" t="n"/>
      <c r="D81" s="13" t="inlineStr">
        <is>
          <t>oz</t>
        </is>
      </c>
      <c r="E81" s="14" t="n">
        <v>0.85</v>
      </c>
      <c r="F81" s="13" t="n">
        <v>2</v>
      </c>
      <c r="G81" s="15">
        <f>IF(AND(N(C81)&gt;0,N(F81)&gt;0),ROUND(C81*N(E81)/F81,0),"")</f>
        <v/>
      </c>
      <c r="H81" s="11">
        <f>IF(AND(N(B81)&gt;0,N(G81)&gt;0),B81/G81,"")</f>
        <v/>
      </c>
    </row>
    <row r="82">
      <c r="A82" s="16" t="inlineStr">
        <is>
          <t>Spinach</t>
        </is>
      </c>
      <c r="B82" s="17" t="n"/>
      <c r="C82" s="18" t="n"/>
      <c r="D82" s="19" t="inlineStr">
        <is>
          <t>oz</t>
        </is>
      </c>
      <c r="E82" s="20" t="n">
        <v>0.9</v>
      </c>
      <c r="F82" s="19" t="n">
        <v>1</v>
      </c>
      <c r="G82" s="21">
        <f>IF(AND(N(C82)&gt;0,N(F82)&gt;0),ROUND(C82*N(E82)/F82,0),"")</f>
        <v/>
      </c>
      <c r="H82" s="17">
        <f>IF(AND(N(B82)&gt;0,N(G82)&gt;0),B82/G82,"")</f>
        <v/>
      </c>
    </row>
    <row r="83">
      <c r="A83" s="10" t="inlineStr">
        <is>
          <t>Garlic</t>
        </is>
      </c>
      <c r="B83" s="11" t="n"/>
      <c r="C83" s="12" t="n"/>
      <c r="D83" s="13" t="inlineStr">
        <is>
          <t>oz</t>
        </is>
      </c>
      <c r="E83" s="14" t="n">
        <v>0.9</v>
      </c>
      <c r="F83" s="13" t="n">
        <v>0.2</v>
      </c>
      <c r="G83" s="15">
        <f>IF(AND(N(C83)&gt;0,N(F83)&gt;0),ROUND(C83*N(E83)/F83,0),"")</f>
        <v/>
      </c>
      <c r="H83" s="11">
        <f>IF(AND(N(B83)&gt;0,N(G83)&gt;0),B83/G83,"")</f>
        <v/>
      </c>
    </row>
    <row r="84">
      <c r="A84" s="16" t="inlineStr">
        <is>
          <t>Cumin, coriander, cinnamon, paprika</t>
        </is>
      </c>
      <c r="B84" s="17" t="n"/>
      <c r="C84" s="18" t="n"/>
      <c r="D84" s="19" t="inlineStr">
        <is>
          <t>oz</t>
        </is>
      </c>
      <c r="E84" s="20" t="n">
        <v>1</v>
      </c>
      <c r="F84" s="19" t="n">
        <v>0.1</v>
      </c>
      <c r="G84" s="21">
        <f>IF(AND(N(C84)&gt;0,N(F84)&gt;0),ROUND(C84*N(E84)/F84,0),"")</f>
        <v/>
      </c>
      <c r="H84" s="17">
        <f>IF(AND(N(B84)&gt;0,N(G84)&gt;0),B84/G84,"")</f>
        <v/>
      </c>
    </row>
    <row r="85">
      <c r="A85" s="10" t="inlineStr">
        <is>
          <t>Vegetable stock</t>
        </is>
      </c>
      <c r="B85" s="11" t="n"/>
      <c r="C85" s="12" t="n"/>
      <c r="D85" s="13" t="inlineStr">
        <is>
          <t>fl oz</t>
        </is>
      </c>
      <c r="E85" s="14" t="n">
        <v>1</v>
      </c>
      <c r="F85" s="13" t="n">
        <v>4</v>
      </c>
      <c r="G85" s="15">
        <f>IF(AND(N(C85)&gt;0,N(F85)&gt;0),ROUND(C85*N(E85)/F85,0),"")</f>
        <v/>
      </c>
      <c r="H85" s="11">
        <f>IF(AND(N(B85)&gt;0,N(G85)&gt;0),B85/G85,"")</f>
        <v/>
      </c>
    </row>
    <row r="86">
      <c r="A86" s="16" t="inlineStr">
        <is>
          <t>Olive oil</t>
        </is>
      </c>
      <c r="B86" s="17" t="n"/>
      <c r="C86" s="18" t="n"/>
      <c r="D86" s="19" t="inlineStr">
        <is>
          <t>fl oz</t>
        </is>
      </c>
      <c r="E86" s="20" t="n">
        <v>1</v>
      </c>
      <c r="F86" s="19" t="n">
        <v>0.5</v>
      </c>
      <c r="G86" s="21">
        <f>IF(AND(N(C86)&gt;0,N(F86)&gt;0),ROUND(C86*N(E86)/F86,0),"")</f>
        <v/>
      </c>
      <c r="H86" s="17">
        <f>IF(AND(N(B86)&gt;0,N(G86)&gt;0),B86/G86,"")</f>
        <v/>
      </c>
    </row>
    <row r="87">
      <c r="A87" s="10" t="inlineStr">
        <is>
          <t>Couscous or rice (dry)</t>
        </is>
      </c>
      <c r="B87" s="11" t="n"/>
      <c r="C87" s="12" t="n"/>
      <c r="D87" s="13" t="inlineStr">
        <is>
          <t>oz</t>
        </is>
      </c>
      <c r="E87" s="14" t="n">
        <v>1</v>
      </c>
      <c r="F87" s="13" t="n">
        <v>1.5</v>
      </c>
      <c r="G87" s="15">
        <f>IF(AND(N(C87)&gt;0,N(F87)&gt;0),ROUND(C87*N(E87)/F87,0),"")</f>
        <v/>
      </c>
      <c r="H87" s="11">
        <f>IF(AND(N(B87)&gt;0,N(G87)&gt;0),B87/G87,"")</f>
        <v/>
      </c>
    </row>
    <row r="88">
      <c r="A88" s="16" t="inlineStr">
        <is>
          <t>Cilantro</t>
        </is>
      </c>
      <c r="B88" s="17" t="n"/>
      <c r="C88" s="18" t="n"/>
      <c r="D88" s="19" t="inlineStr">
        <is>
          <t>oz</t>
        </is>
      </c>
      <c r="E88" s="20" t="n">
        <v>0.8</v>
      </c>
      <c r="F88" s="19" t="n">
        <v>0.1</v>
      </c>
      <c r="G88" s="21">
        <f>IF(AND(N(C88)&gt;0,N(F88)&gt;0),ROUND(C88*N(E88)/F88,0),"")</f>
        <v/>
      </c>
      <c r="H88" s="17">
        <f>IF(AND(N(B88)&gt;0,N(G88)&gt;0),B88/G88,"")</f>
        <v/>
      </c>
    </row>
    <row r="90" ht="22" customHeight="1">
      <c r="A90" s="3" t="inlineStr">
        <is>
          <t>Coq au vin (braised chicken) with mash</t>
        </is>
      </c>
      <c r="B90" s="4">
        <f>SUM(H92:H103)</f>
        <v/>
      </c>
      <c r="C90" s="4" t="n"/>
      <c r="D90" s="5">
        <f>IF(N(C90)=0,"",B90/C90)</f>
        <v/>
      </c>
      <c r="E90" s="4">
        <f>IF(N(C90)=0,"",C90*0.3)</f>
        <v/>
      </c>
      <c r="F90" s="3">
        <f>IF(OR(N(C90)=0,N(B90)=0),"",IF(B90&lt;=E90,"Under target","Over target"))</f>
        <v/>
      </c>
      <c r="G90" s="6" t="inlineStr">
        <is>
          <t>our cost · sell price · food % · target at 30%</t>
        </is>
      </c>
      <c r="H90" s="7" t="n"/>
    </row>
    <row r="91">
      <c r="A91" s="8" t="inlineStr">
        <is>
          <t>Ingredient</t>
        </is>
      </c>
      <c r="B91" s="9" t="inlineStr">
        <is>
          <t>Cost ($ paid)</t>
        </is>
      </c>
      <c r="C91" s="9" t="inlineStr">
        <is>
          <t>Amount bought</t>
        </is>
      </c>
      <c r="D91" s="9" t="inlineStr">
        <is>
          <t>Unit</t>
        </is>
      </c>
      <c r="E91" s="9" t="inlineStr">
        <is>
          <t>Yield</t>
        </is>
      </c>
      <c r="F91" s="9" t="inlineStr">
        <is>
          <t>Serving size</t>
        </is>
      </c>
      <c r="G91" s="9" t="inlineStr">
        <is>
          <t>Servings</t>
        </is>
      </c>
      <c r="H91" s="9" t="inlineStr">
        <is>
          <t>$/serving</t>
        </is>
      </c>
    </row>
    <row r="92">
      <c r="A92" s="10" t="inlineStr">
        <is>
          <t>Bone-in chicken thighs</t>
        </is>
      </c>
      <c r="B92" s="11" t="n"/>
      <c r="C92" s="12" t="n"/>
      <c r="D92" s="13" t="inlineStr">
        <is>
          <t>oz</t>
        </is>
      </c>
      <c r="E92" s="14" t="n">
        <v>0.65</v>
      </c>
      <c r="F92" s="13" t="n">
        <v>6</v>
      </c>
      <c r="G92" s="15">
        <f>IF(AND(N(C92)&gt;0,N(F92)&gt;0),ROUND(C92*N(E92)/F92,0),"")</f>
        <v/>
      </c>
      <c r="H92" s="11">
        <f>IF(AND(N(B92)&gt;0,N(G92)&gt;0),B92/G92,"")</f>
        <v/>
      </c>
    </row>
    <row r="93">
      <c r="A93" s="16" t="inlineStr">
        <is>
          <t>Red wine</t>
        </is>
      </c>
      <c r="B93" s="17" t="n"/>
      <c r="C93" s="18" t="n"/>
      <c r="D93" s="19" t="inlineStr">
        <is>
          <t>fl oz</t>
        </is>
      </c>
      <c r="E93" s="20" t="n">
        <v>1</v>
      </c>
      <c r="F93" s="19" t="n">
        <v>3</v>
      </c>
      <c r="G93" s="21">
        <f>IF(AND(N(C93)&gt;0,N(F93)&gt;0),ROUND(C93*N(E93)/F93,0),"")</f>
        <v/>
      </c>
      <c r="H93" s="17">
        <f>IF(AND(N(B93)&gt;0,N(G93)&gt;0),B93/G93,"")</f>
        <v/>
      </c>
    </row>
    <row r="94">
      <c r="A94" s="10" t="inlineStr">
        <is>
          <t>Bacon (lardons)</t>
        </is>
      </c>
      <c r="B94" s="11" t="n"/>
      <c r="C94" s="12" t="n"/>
      <c r="D94" s="13" t="inlineStr">
        <is>
          <t>oz</t>
        </is>
      </c>
      <c r="E94" s="14" t="n">
        <v>0.6</v>
      </c>
      <c r="F94" s="13" t="n">
        <v>1</v>
      </c>
      <c r="G94" s="15">
        <f>IF(AND(N(C94)&gt;0,N(F94)&gt;0),ROUND(C94*N(E94)/F94,0),"")</f>
        <v/>
      </c>
      <c r="H94" s="11">
        <f>IF(AND(N(B94)&gt;0,N(G94)&gt;0),B94/G94,"")</f>
        <v/>
      </c>
    </row>
    <row r="95">
      <c r="A95" s="16" t="inlineStr">
        <is>
          <t>Mushrooms</t>
        </is>
      </c>
      <c r="B95" s="17" t="n"/>
      <c r="C95" s="18" t="n"/>
      <c r="D95" s="19" t="inlineStr">
        <is>
          <t>oz</t>
        </is>
      </c>
      <c r="E95" s="20" t="n">
        <v>0.9</v>
      </c>
      <c r="F95" s="19" t="n">
        <v>2</v>
      </c>
      <c r="G95" s="21">
        <f>IF(AND(N(C95)&gt;0,N(F95)&gt;0),ROUND(C95*N(E95)/F95,0),"")</f>
        <v/>
      </c>
      <c r="H95" s="17">
        <f>IF(AND(N(B95)&gt;0,N(G95)&gt;0),B95/G95,"")</f>
        <v/>
      </c>
    </row>
    <row r="96">
      <c r="A96" s="10" t="inlineStr">
        <is>
          <t>Pearl onions</t>
        </is>
      </c>
      <c r="B96" s="11" t="n"/>
      <c r="C96" s="12" t="n"/>
      <c r="D96" s="13" t="inlineStr">
        <is>
          <t>oz</t>
        </is>
      </c>
      <c r="E96" s="14" t="n">
        <v>0.9</v>
      </c>
      <c r="F96" s="13" t="n">
        <v>1.5</v>
      </c>
      <c r="G96" s="15">
        <f>IF(AND(N(C96)&gt;0,N(F96)&gt;0),ROUND(C96*N(E96)/F96,0),"")</f>
        <v/>
      </c>
      <c r="H96" s="11">
        <f>IF(AND(N(B96)&gt;0,N(G96)&gt;0),B96/G96,"")</f>
        <v/>
      </c>
    </row>
    <row r="97">
      <c r="A97" s="16" t="inlineStr">
        <is>
          <t>Chicken stock</t>
        </is>
      </c>
      <c r="B97" s="17" t="n"/>
      <c r="C97" s="18" t="n"/>
      <c r="D97" s="19" t="inlineStr">
        <is>
          <t>fl oz</t>
        </is>
      </c>
      <c r="E97" s="20" t="n">
        <v>1</v>
      </c>
      <c r="F97" s="19" t="n">
        <v>2</v>
      </c>
      <c r="G97" s="21">
        <f>IF(AND(N(C97)&gt;0,N(F97)&gt;0),ROUND(C97*N(E97)/F97,0),"")</f>
        <v/>
      </c>
      <c r="H97" s="17">
        <f>IF(AND(N(B97)&gt;0,N(G97)&gt;0),B97/G97,"")</f>
        <v/>
      </c>
    </row>
    <row r="98">
      <c r="A98" s="10" t="inlineStr">
        <is>
          <t>Garlic</t>
        </is>
      </c>
      <c r="B98" s="11" t="n"/>
      <c r="C98" s="12" t="n"/>
      <c r="D98" s="13" t="inlineStr">
        <is>
          <t>oz</t>
        </is>
      </c>
      <c r="E98" s="14" t="n">
        <v>0.9</v>
      </c>
      <c r="F98" s="13" t="n">
        <v>0.2</v>
      </c>
      <c r="G98" s="15">
        <f>IF(AND(N(C98)&gt;0,N(F98)&gt;0),ROUND(C98*N(E98)/F98,0),"")</f>
        <v/>
      </c>
      <c r="H98" s="11">
        <f>IF(AND(N(B98)&gt;0,N(G98)&gt;0),B98/G98,"")</f>
        <v/>
      </c>
    </row>
    <row r="99">
      <c r="A99" s="16" t="inlineStr">
        <is>
          <t>Flour</t>
        </is>
      </c>
      <c r="B99" s="17" t="n"/>
      <c r="C99" s="18" t="n"/>
      <c r="D99" s="19" t="inlineStr">
        <is>
          <t>oz</t>
        </is>
      </c>
      <c r="E99" s="20" t="n">
        <v>1</v>
      </c>
      <c r="F99" s="19" t="n">
        <v>0.25</v>
      </c>
      <c r="G99" s="21">
        <f>IF(AND(N(C99)&gt;0,N(F99)&gt;0),ROUND(C99*N(E99)/F99,0),"")</f>
        <v/>
      </c>
      <c r="H99" s="17">
        <f>IF(AND(N(B99)&gt;0,N(G99)&gt;0),B99/G99,"")</f>
        <v/>
      </c>
    </row>
    <row r="100">
      <c r="A100" s="10" t="inlineStr">
        <is>
          <t>Butter</t>
        </is>
      </c>
      <c r="B100" s="11" t="n"/>
      <c r="C100" s="12" t="n"/>
      <c r="D100" s="13" t="inlineStr">
        <is>
          <t>oz</t>
        </is>
      </c>
      <c r="E100" s="14" t="n">
        <v>1</v>
      </c>
      <c r="F100" s="13" t="n">
        <v>1</v>
      </c>
      <c r="G100" s="15">
        <f>IF(AND(N(C100)&gt;0,N(F100)&gt;0),ROUND(C100*N(E100)/F100,0),"")</f>
        <v/>
      </c>
      <c r="H100" s="11">
        <f>IF(AND(N(B100)&gt;0,N(G100)&gt;0),B100/G100,"")</f>
        <v/>
      </c>
    </row>
    <row r="101">
      <c r="A101" s="16" t="inlineStr">
        <is>
          <t>Thyme</t>
        </is>
      </c>
      <c r="B101" s="17" t="n"/>
      <c r="C101" s="18" t="n"/>
      <c r="D101" s="19" t="inlineStr">
        <is>
          <t>oz</t>
        </is>
      </c>
      <c r="E101" s="20" t="n">
        <v>0.8</v>
      </c>
      <c r="F101" s="19" t="n">
        <v>0.05</v>
      </c>
      <c r="G101" s="21">
        <f>IF(AND(N(C101)&gt;0,N(F101)&gt;0),ROUND(C101*N(E101)/F101,0),"")</f>
        <v/>
      </c>
      <c r="H101" s="17">
        <f>IF(AND(N(B101)&gt;0,N(G101)&gt;0),B101/G101,"")</f>
        <v/>
      </c>
    </row>
    <row r="102">
      <c r="A102" s="10" t="inlineStr">
        <is>
          <t>Potatoes (mash)</t>
        </is>
      </c>
      <c r="B102" s="11" t="n"/>
      <c r="C102" s="12" t="n"/>
      <c r="D102" s="13" t="inlineStr">
        <is>
          <t>oz</t>
        </is>
      </c>
      <c r="E102" s="14" t="n">
        <v>0.85</v>
      </c>
      <c r="F102" s="13" t="n">
        <v>6</v>
      </c>
      <c r="G102" s="15">
        <f>IF(AND(N(C102)&gt;0,N(F102)&gt;0),ROUND(C102*N(E102)/F102,0),"")</f>
        <v/>
      </c>
      <c r="H102" s="11">
        <f>IF(AND(N(B102)&gt;0,N(G102)&gt;0),B102/G102,"")</f>
        <v/>
      </c>
    </row>
    <row r="103">
      <c r="A103" s="16" t="inlineStr">
        <is>
          <t>Milk or cream (mash)</t>
        </is>
      </c>
      <c r="B103" s="17" t="n"/>
      <c r="C103" s="18" t="n"/>
      <c r="D103" s="19" t="inlineStr">
        <is>
          <t>fl oz</t>
        </is>
      </c>
      <c r="E103" s="20" t="n">
        <v>1</v>
      </c>
      <c r="F103" s="19" t="n">
        <v>1.5</v>
      </c>
      <c r="G103" s="21">
        <f>IF(AND(N(C103)&gt;0,N(F103)&gt;0),ROUND(C103*N(E103)/F103,0),"")</f>
        <v/>
      </c>
      <c r="H103" s="17">
        <f>IF(AND(N(B103)&gt;0,N(G103)&gt;0),B103/G103,"")</f>
        <v/>
      </c>
    </row>
    <row r="105" ht="22" customHeight="1">
      <c r="A105" s="3" t="inlineStr">
        <is>
          <t>Coq au vin (braised chicken) with polenta</t>
        </is>
      </c>
      <c r="B105" s="4">
        <f>SUM(H107:H119)</f>
        <v/>
      </c>
      <c r="C105" s="4" t="n"/>
      <c r="D105" s="5">
        <f>IF(N(C105)=0,"",B105/C105)</f>
        <v/>
      </c>
      <c r="E105" s="4">
        <f>IF(N(C105)=0,"",C105*0.3)</f>
        <v/>
      </c>
      <c r="F105" s="3">
        <f>IF(OR(N(C105)=0,N(B105)=0),"",IF(B105&lt;=E105,"Under target","Over target"))</f>
        <v/>
      </c>
      <c r="G105" s="6" t="inlineStr">
        <is>
          <t>our cost · sell price · food % · target at 30%</t>
        </is>
      </c>
      <c r="H105" s="7" t="n"/>
    </row>
    <row r="106">
      <c r="A106" s="8" t="inlineStr">
        <is>
          <t>Ingredient</t>
        </is>
      </c>
      <c r="B106" s="9" t="inlineStr">
        <is>
          <t>Cost ($ paid)</t>
        </is>
      </c>
      <c r="C106" s="9" t="inlineStr">
        <is>
          <t>Amount bought</t>
        </is>
      </c>
      <c r="D106" s="9" t="inlineStr">
        <is>
          <t>Unit</t>
        </is>
      </c>
      <c r="E106" s="9" t="inlineStr">
        <is>
          <t>Yield</t>
        </is>
      </c>
      <c r="F106" s="9" t="inlineStr">
        <is>
          <t>Serving size</t>
        </is>
      </c>
      <c r="G106" s="9" t="inlineStr">
        <is>
          <t>Servings</t>
        </is>
      </c>
      <c r="H106" s="9" t="inlineStr">
        <is>
          <t>$/serving</t>
        </is>
      </c>
    </row>
    <row r="107">
      <c r="A107" s="10" t="inlineStr">
        <is>
          <t>Bone-in chicken thighs</t>
        </is>
      </c>
      <c r="B107" s="11" t="n"/>
      <c r="C107" s="12" t="n"/>
      <c r="D107" s="13" t="inlineStr">
        <is>
          <t>oz</t>
        </is>
      </c>
      <c r="E107" s="14" t="n">
        <v>0.65</v>
      </c>
      <c r="F107" s="13" t="n">
        <v>6</v>
      </c>
      <c r="G107" s="15">
        <f>IF(AND(N(C107)&gt;0,N(F107)&gt;0),ROUND(C107*N(E107)/F107,0),"")</f>
        <v/>
      </c>
      <c r="H107" s="11">
        <f>IF(AND(N(B107)&gt;0,N(G107)&gt;0),B107/G107,"")</f>
        <v/>
      </c>
    </row>
    <row r="108">
      <c r="A108" s="16" t="inlineStr">
        <is>
          <t>Red wine</t>
        </is>
      </c>
      <c r="B108" s="17" t="n"/>
      <c r="C108" s="18" t="n"/>
      <c r="D108" s="19" t="inlineStr">
        <is>
          <t>fl oz</t>
        </is>
      </c>
      <c r="E108" s="20" t="n">
        <v>1</v>
      </c>
      <c r="F108" s="19" t="n">
        <v>3</v>
      </c>
      <c r="G108" s="21">
        <f>IF(AND(N(C108)&gt;0,N(F108)&gt;0),ROUND(C108*N(E108)/F108,0),"")</f>
        <v/>
      </c>
      <c r="H108" s="17">
        <f>IF(AND(N(B108)&gt;0,N(G108)&gt;0),B108/G108,"")</f>
        <v/>
      </c>
    </row>
    <row r="109">
      <c r="A109" s="10" t="inlineStr">
        <is>
          <t>Bacon (lardons)</t>
        </is>
      </c>
      <c r="B109" s="11" t="n"/>
      <c r="C109" s="12" t="n"/>
      <c r="D109" s="13" t="inlineStr">
        <is>
          <t>oz</t>
        </is>
      </c>
      <c r="E109" s="14" t="n">
        <v>0.6</v>
      </c>
      <c r="F109" s="13" t="n">
        <v>1</v>
      </c>
      <c r="G109" s="15">
        <f>IF(AND(N(C109)&gt;0,N(F109)&gt;0),ROUND(C109*N(E109)/F109,0),"")</f>
        <v/>
      </c>
      <c r="H109" s="11">
        <f>IF(AND(N(B109)&gt;0,N(G109)&gt;0),B109/G109,"")</f>
        <v/>
      </c>
    </row>
    <row r="110">
      <c r="A110" s="16" t="inlineStr">
        <is>
          <t>Mushrooms</t>
        </is>
      </c>
      <c r="B110" s="17" t="n"/>
      <c r="C110" s="18" t="n"/>
      <c r="D110" s="19" t="inlineStr">
        <is>
          <t>oz</t>
        </is>
      </c>
      <c r="E110" s="20" t="n">
        <v>0.9</v>
      </c>
      <c r="F110" s="19" t="n">
        <v>2</v>
      </c>
      <c r="G110" s="21">
        <f>IF(AND(N(C110)&gt;0,N(F110)&gt;0),ROUND(C110*N(E110)/F110,0),"")</f>
        <v/>
      </c>
      <c r="H110" s="17">
        <f>IF(AND(N(B110)&gt;0,N(G110)&gt;0),B110/G110,"")</f>
        <v/>
      </c>
    </row>
    <row r="111">
      <c r="A111" s="10" t="inlineStr">
        <is>
          <t>Pearl onions</t>
        </is>
      </c>
      <c r="B111" s="11" t="n"/>
      <c r="C111" s="12" t="n"/>
      <c r="D111" s="13" t="inlineStr">
        <is>
          <t>oz</t>
        </is>
      </c>
      <c r="E111" s="14" t="n">
        <v>0.9</v>
      </c>
      <c r="F111" s="13" t="n">
        <v>1.5</v>
      </c>
      <c r="G111" s="15">
        <f>IF(AND(N(C111)&gt;0,N(F111)&gt;0),ROUND(C111*N(E111)/F111,0),"")</f>
        <v/>
      </c>
      <c r="H111" s="11">
        <f>IF(AND(N(B111)&gt;0,N(G111)&gt;0),B111/G111,"")</f>
        <v/>
      </c>
    </row>
    <row r="112">
      <c r="A112" s="16" t="inlineStr">
        <is>
          <t>Chicken stock</t>
        </is>
      </c>
      <c r="B112" s="17" t="n"/>
      <c r="C112" s="18" t="n"/>
      <c r="D112" s="19" t="inlineStr">
        <is>
          <t>fl oz</t>
        </is>
      </c>
      <c r="E112" s="20" t="n">
        <v>1</v>
      </c>
      <c r="F112" s="19" t="n">
        <v>2</v>
      </c>
      <c r="G112" s="21">
        <f>IF(AND(N(C112)&gt;0,N(F112)&gt;0),ROUND(C112*N(E112)/F112,0),"")</f>
        <v/>
      </c>
      <c r="H112" s="17">
        <f>IF(AND(N(B112)&gt;0,N(G112)&gt;0),B112/G112,"")</f>
        <v/>
      </c>
    </row>
    <row r="113">
      <c r="A113" s="10" t="inlineStr">
        <is>
          <t>Garlic</t>
        </is>
      </c>
      <c r="B113" s="11" t="n"/>
      <c r="C113" s="12" t="n"/>
      <c r="D113" s="13" t="inlineStr">
        <is>
          <t>oz</t>
        </is>
      </c>
      <c r="E113" s="14" t="n">
        <v>0.9</v>
      </c>
      <c r="F113" s="13" t="n">
        <v>0.2</v>
      </c>
      <c r="G113" s="15">
        <f>IF(AND(N(C113)&gt;0,N(F113)&gt;0),ROUND(C113*N(E113)/F113,0),"")</f>
        <v/>
      </c>
      <c r="H113" s="11">
        <f>IF(AND(N(B113)&gt;0,N(G113)&gt;0),B113/G113,"")</f>
        <v/>
      </c>
    </row>
    <row r="114">
      <c r="A114" s="16" t="inlineStr">
        <is>
          <t>Flour</t>
        </is>
      </c>
      <c r="B114" s="17" t="n"/>
      <c r="C114" s="18" t="n"/>
      <c r="D114" s="19" t="inlineStr">
        <is>
          <t>oz</t>
        </is>
      </c>
      <c r="E114" s="20" t="n">
        <v>1</v>
      </c>
      <c r="F114" s="19" t="n">
        <v>0.25</v>
      </c>
      <c r="G114" s="21">
        <f>IF(AND(N(C114)&gt;0,N(F114)&gt;0),ROUND(C114*N(E114)/F114,0),"")</f>
        <v/>
      </c>
      <c r="H114" s="17">
        <f>IF(AND(N(B114)&gt;0,N(G114)&gt;0),B114/G114,"")</f>
        <v/>
      </c>
    </row>
    <row r="115">
      <c r="A115" s="10" t="inlineStr">
        <is>
          <t>Butter</t>
        </is>
      </c>
      <c r="B115" s="11" t="n"/>
      <c r="C115" s="12" t="n"/>
      <c r="D115" s="13" t="inlineStr">
        <is>
          <t>oz</t>
        </is>
      </c>
      <c r="E115" s="14" t="n">
        <v>1</v>
      </c>
      <c r="F115" s="13" t="n">
        <v>0.5</v>
      </c>
      <c r="G115" s="15">
        <f>IF(AND(N(C115)&gt;0,N(F115)&gt;0),ROUND(C115*N(E115)/F115,0),"")</f>
        <v/>
      </c>
      <c r="H115" s="11">
        <f>IF(AND(N(B115)&gt;0,N(G115)&gt;0),B115/G115,"")</f>
        <v/>
      </c>
    </row>
    <row r="116">
      <c r="A116" s="16" t="inlineStr">
        <is>
          <t>Thyme</t>
        </is>
      </c>
      <c r="B116" s="17" t="n"/>
      <c r="C116" s="18" t="n"/>
      <c r="D116" s="19" t="inlineStr">
        <is>
          <t>oz</t>
        </is>
      </c>
      <c r="E116" s="20" t="n">
        <v>0.8</v>
      </c>
      <c r="F116" s="19" t="n">
        <v>0.05</v>
      </c>
      <c r="G116" s="21">
        <f>IF(AND(N(C116)&gt;0,N(F116)&gt;0),ROUND(C116*N(E116)/F116,0),"")</f>
        <v/>
      </c>
      <c r="H116" s="17">
        <f>IF(AND(N(B116)&gt;0,N(G116)&gt;0),B116/G116,"")</f>
        <v/>
      </c>
    </row>
    <row r="117">
      <c r="A117" s="10" t="inlineStr">
        <is>
          <t>Polenta (dry)</t>
        </is>
      </c>
      <c r="B117" s="11" t="n"/>
      <c r="C117" s="12" t="n"/>
      <c r="D117" s="13" t="inlineStr">
        <is>
          <t>oz</t>
        </is>
      </c>
      <c r="E117" s="14" t="n">
        <v>1</v>
      </c>
      <c r="F117" s="13" t="n">
        <v>1.5</v>
      </c>
      <c r="G117" s="15">
        <f>IF(AND(N(C117)&gt;0,N(F117)&gt;0),ROUND(C117*N(E117)/F117,0),"")</f>
        <v/>
      </c>
      <c r="H117" s="11">
        <f>IF(AND(N(B117)&gt;0,N(G117)&gt;0),B117/G117,"")</f>
        <v/>
      </c>
    </row>
    <row r="118">
      <c r="A118" s="16" t="inlineStr">
        <is>
          <t>Milk or cream (polenta)</t>
        </is>
      </c>
      <c r="B118" s="17" t="n"/>
      <c r="C118" s="18" t="n"/>
      <c r="D118" s="19" t="inlineStr">
        <is>
          <t>fl oz</t>
        </is>
      </c>
      <c r="E118" s="20" t="n">
        <v>1</v>
      </c>
      <c r="F118" s="19" t="n">
        <v>2</v>
      </c>
      <c r="G118" s="21">
        <f>IF(AND(N(C118)&gt;0,N(F118)&gt;0),ROUND(C118*N(E118)/F118,0),"")</f>
        <v/>
      </c>
      <c r="H118" s="17">
        <f>IF(AND(N(B118)&gt;0,N(G118)&gt;0),B118/G118,"")</f>
        <v/>
      </c>
    </row>
    <row r="119">
      <c r="A119" s="10" t="inlineStr">
        <is>
          <t>Parmesan</t>
        </is>
      </c>
      <c r="B119" s="11" t="n"/>
      <c r="C119" s="12" t="n"/>
      <c r="D119" s="13" t="inlineStr">
        <is>
          <t>oz</t>
        </is>
      </c>
      <c r="E119" s="14" t="n">
        <v>1</v>
      </c>
      <c r="F119" s="13" t="n">
        <v>0.25</v>
      </c>
      <c r="G119" s="15">
        <f>IF(AND(N(C119)&gt;0,N(F119)&gt;0),ROUND(C119*N(E119)/F119,0),"")</f>
        <v/>
      </c>
      <c r="H119" s="11">
        <f>IF(AND(N(B119)&gt;0,N(G119)&gt;0),B119/G119,"")</f>
        <v/>
      </c>
    </row>
    <row r="121" ht="22" customHeight="1">
      <c r="A121" s="3" t="inlineStr">
        <is>
          <t>Disposables (per serving, every order)</t>
        </is>
      </c>
      <c r="B121" s="4">
        <f>SUM(H123:H127)</f>
        <v/>
      </c>
      <c r="C121" s="4" t="n"/>
      <c r="D121" s="5">
        <f>IF(N(C121)=0,"",B121/C121)</f>
        <v/>
      </c>
      <c r="E121" s="4">
        <f>IF(N(C121)=0,"",C121*0.3)</f>
        <v/>
      </c>
      <c r="F121" s="3">
        <f>IF(OR(N(C121)=0,N(B121)=0),"",IF(B121&lt;=E121,"Under target","Over target"))</f>
        <v/>
      </c>
      <c r="G121" s="6" t="inlineStr">
        <is>
          <t>our cost · sell price · food % · target at 30%</t>
        </is>
      </c>
      <c r="H121" s="7" t="n"/>
    </row>
    <row r="122">
      <c r="A122" s="8" t="inlineStr">
        <is>
          <t>Ingredient</t>
        </is>
      </c>
      <c r="B122" s="9" t="inlineStr">
        <is>
          <t>Cost ($ paid)</t>
        </is>
      </c>
      <c r="C122" s="9" t="inlineStr">
        <is>
          <t>Amount bought</t>
        </is>
      </c>
      <c r="D122" s="9" t="inlineStr">
        <is>
          <t>Unit</t>
        </is>
      </c>
      <c r="E122" s="9" t="inlineStr">
        <is>
          <t>Yield</t>
        </is>
      </c>
      <c r="F122" s="9" t="inlineStr">
        <is>
          <t>Serving size</t>
        </is>
      </c>
      <c r="G122" s="9" t="inlineStr">
        <is>
          <t>Servings</t>
        </is>
      </c>
      <c r="H122" s="9" t="inlineStr">
        <is>
          <t>$/serving</t>
        </is>
      </c>
    </row>
    <row r="123">
      <c r="A123" s="10" t="inlineStr">
        <is>
          <t>Half pan with lid (1 per 10 servings)</t>
        </is>
      </c>
      <c r="B123" s="11" t="n"/>
      <c r="C123" s="12" t="n"/>
      <c r="D123" s="13" t="inlineStr">
        <is>
          <t>each</t>
        </is>
      </c>
      <c r="E123" s="14" t="n">
        <v>1</v>
      </c>
      <c r="F123" s="13" t="n">
        <v>0.1</v>
      </c>
      <c r="G123" s="15">
        <f>IF(AND(N(C123)&gt;0,N(F123)&gt;0),ROUND(C123*N(E123)/F123,0),"")</f>
        <v/>
      </c>
      <c r="H123" s="11">
        <f>IF(AND(N(B123)&gt;0,N(G123)&gt;0),B123/G123,"")</f>
        <v/>
      </c>
    </row>
    <row r="124">
      <c r="A124" s="16" t="inlineStr">
        <is>
          <t>Sterno (1 per 10 servings)</t>
        </is>
      </c>
      <c r="B124" s="17" t="n"/>
      <c r="C124" s="18" t="n"/>
      <c r="D124" s="19" t="inlineStr">
        <is>
          <t>each</t>
        </is>
      </c>
      <c r="E124" s="20" t="n">
        <v>1</v>
      </c>
      <c r="F124" s="19" t="n">
        <v>0.1</v>
      </c>
      <c r="G124" s="21">
        <f>IF(AND(N(C124)&gt;0,N(F124)&gt;0),ROUND(C124*N(E124)/F124,0),"")</f>
        <v/>
      </c>
      <c r="H124" s="17">
        <f>IF(AND(N(B124)&gt;0,N(G124)&gt;0),B124/G124,"")</f>
        <v/>
      </c>
    </row>
    <row r="125">
      <c r="A125" s="10" t="inlineStr">
        <is>
          <t>Cutlery kit</t>
        </is>
      </c>
      <c r="B125" s="11" t="n"/>
      <c r="C125" s="12" t="n"/>
      <c r="D125" s="13" t="inlineStr">
        <is>
          <t>each</t>
        </is>
      </c>
      <c r="E125" s="14" t="n">
        <v>1</v>
      </c>
      <c r="F125" s="13" t="n">
        <v>1</v>
      </c>
      <c r="G125" s="15">
        <f>IF(AND(N(C125)&gt;0,N(F125)&gt;0),ROUND(C125*N(E125)/F125,0),"")</f>
        <v/>
      </c>
      <c r="H125" s="11">
        <f>IF(AND(N(B125)&gt;0,N(G125)&gt;0),B125/G125,"")</f>
        <v/>
      </c>
    </row>
    <row r="126">
      <c r="A126" s="16" t="inlineStr">
        <is>
          <t>Plate</t>
        </is>
      </c>
      <c r="B126" s="17" t="n"/>
      <c r="C126" s="18" t="n"/>
      <c r="D126" s="19" t="inlineStr">
        <is>
          <t>each</t>
        </is>
      </c>
      <c r="E126" s="20" t="n">
        <v>1</v>
      </c>
      <c r="F126" s="19" t="n">
        <v>1</v>
      </c>
      <c r="G126" s="21">
        <f>IF(AND(N(C126)&gt;0,N(F126)&gt;0),ROUND(C126*N(E126)/F126,0),"")</f>
        <v/>
      </c>
      <c r="H126" s="17">
        <f>IF(AND(N(B126)&gt;0,N(G126)&gt;0),B126/G126,"")</f>
        <v/>
      </c>
    </row>
    <row r="127">
      <c r="A127" s="10" t="inlineStr">
        <is>
          <t>Napkin</t>
        </is>
      </c>
      <c r="B127" s="11" t="n"/>
      <c r="C127" s="12" t="n"/>
      <c r="D127" s="13" t="inlineStr">
        <is>
          <t>each</t>
        </is>
      </c>
      <c r="E127" s="14" t="n">
        <v>1</v>
      </c>
      <c r="F127" s="13" t="n">
        <v>2</v>
      </c>
      <c r="G127" s="15">
        <f>IF(AND(N(C127)&gt;0,N(F127)&gt;0),ROUND(C127*N(E127)/F127,0),"")</f>
        <v/>
      </c>
      <c r="H127" s="11">
        <f>IF(AND(N(B127)&gt;0,N(G127)&gt;0),B127/G127,"")</f>
        <v/>
      </c>
    </row>
  </sheetData>
  <mergeCells count="1">
    <mergeCell ref="A2:H2"/>
  </mergeCells>
  <dataValidations count="1">
    <dataValidation sqref="D4:D129" showDropDown="0" showInputMessage="0" showErrorMessage="0" allowBlank="1" type="list">
      <formula1>"oz,fl oz,lb,each,g"</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2026-10-18T19:09:30Z</dcterms:created>
  <dcterms:modified xmlns:dcterms="http://purl.org/dc/terms/" xmlns:xsi="http://www.w3.org/2001/XMLSchema-instance" xsi:type="dcterms:W3CDTF">2026-10-18T19:09:30Z</dcterms:modified>
</cp:coreProperties>
</file>